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5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<sst xmlns="http://schemas.openxmlformats.org/spreadsheetml/2006/main" count="855" uniqueCount="475">
  <si>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</si>
  <si>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</si>
  <si>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</si>
  <si>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</si>
  <si>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</si>
  <si>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</si>
  <si>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</si>
  <si>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</si>
  <si>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</si>
  <si>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</si>
  <si>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</si>
  <si>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</si>
  <si>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</si>
  <si>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</si>
  <si>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</si>
  <si>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</si>
  <si>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</si>
  <si>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</si>
  <si>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</si>
  <si>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</si>
  <si>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</si>
  <si>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</si>
  <si>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</si>
  <si>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</si>
  <si>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</si>
  <si>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</si>
  <si>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</si>
  <si>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</si>
  <si>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</si>
  <si>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</si>
  <si>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</si>
  <si>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</si>
  <si>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</si>
  <si>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</si>
  <si>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</si>
  <si>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</si>
  <si>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</si>
  <si>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</si>
  <si>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</si>
  <si>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</si>
  <si>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</si>
  <si>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</si>
  <si>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</si>
  <si>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</si>
  <si>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</si>
  <si>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</si>
  <si>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</si>
  <si>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</si>
  <si>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</si>
  <si>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</si>
  <si>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</si>
  <si>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</si>
  <si>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</si>
  <si>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</si>
  <si>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</si>
  <si>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</si>
  <si>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</si>
  <si>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</si>
  <si>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</si>
  <si>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</si>
  <si>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</si>
  <si>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</si>
  <si>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</si>
  <si>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</si>
  <si>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</si>
  <si>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</si>
  <si>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</si>
  <si>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</si>
  <si>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</si>
  <si>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</si>
  <si>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</si>
  <si>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</si>
  <si>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</si>
  <si>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</si>
  <si>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</si>
  <si>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</si>
  <si>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</si>
  <si>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</si>
  <si>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</si>
  <si>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</si>
  <si>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</si>
  <si>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</si>
  <si>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</si>
  <si>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</si>
  <si>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</si>
  <si>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</si>
  <si>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</si>
  <si>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</si>
  <si>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</si>
  <si>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</si>
  <si>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</si>
  <si>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</si>
  <si>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</si>
  <si>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</si>
  <si>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</si>
  <si>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</si>
  <si>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</si>
  <si>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</si>
  <si>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</si>
  <si>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</si>
  <si>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</si>
  <si>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</si>
  <si>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</si>
  <si>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</si>
  <si>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</si>
  <si>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</si>
  <si>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</si>
  <si>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</si>
  <si>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</si>
  <si>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</si>
  <si>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</si>
  <si>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</si>
  <si>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</si>
  <si>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</si>
  <si>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</si>
  <si>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</si>
  <si>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</si>
  <si>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</si>
  <si>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</si>
  <si>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</si>
  <si>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</si>
  <si>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</si>
  <si>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</si>
  <si>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</si>
  <si>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</si>
  <si>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</si>
  <si>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</si>
  <si>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</si>
  <si>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</si>
  <si>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</si>
  <si>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</si>
  <si>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</si>
  <si>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</si>
  <si>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</si>
  <si>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</si>
  <si>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</si>
  <si>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</si>
  <si>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</si>
  <si>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</si>
  <si>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</si>
  <si>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</si>
  <si>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</si>
  <si>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</si>
  <si>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</si>
  <si>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</si>
  <si>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</si>
  <si>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</si>
  <si>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</si>
  <si>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</si>
  <si>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</si>
  <si>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</si>
  <si>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</si>
  <si>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</si>
  <si>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</si>
  <si>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</si>
  <si>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</si>
  <si>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</si>
  <si>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</si>
  <si>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</si>
  <si>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</si>
  <si>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</si>
  <si>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</si>
  <si>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</si>
  <si>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</si>
  <si>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</si>
  <si>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</si>
  <si>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</si>
  <si>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</si>
  <si>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</si>
  <si>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</si>
  <si>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</si>
  <si>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</si>
  <si>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</si>
  <si>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</si>
  <si>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</si>
  <si>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</si>
  <si>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</si>
  <si>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</si>
  <si>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</si>
  <si>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</si>
  <si>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</si>
  <si>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</si>
  <si>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</si>
  <si>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</si>
  <si>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</si>
  <si>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</si>
  <si>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</si>
  <si>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</si>
  <si>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</si>
  <si>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</si>
  <si>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</si>
  <si>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</si>
  <si>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</si>
  <si>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</si>
  <si>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</si>
  <si>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</si>
  <si>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</si>
  <si>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</si>
  <si>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</si>
  <si>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</si>
  <si>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</si>
  <si>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</si>
  <si>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</si>
  <si>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</si>
  <si>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</si>
  <si>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</si>
  <si>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</si>
  <si>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</si>
  <si>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</si>
  <si>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</si>
  <si>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</si>
  <si>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</si>
  <si>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</si>
  <si>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</si>
  <si>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</si>
  <si>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</si>
  <si>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</si>
  <si>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Dochody budżetu powiatu na 2007 r.</t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</si>
  <si>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</si>
  <si>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</si>
  <si>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</si>
  <si>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</si>
  <si>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</si>
  <si>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</si>
  <si>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010</t>
  </si>
  <si>
    <r>
      <t xml:space="preserve">Zobowiązania wg tytułów dłużnych: </t>
    </r>
    <r>
      <rPr>
        <sz val="14"/>
        <rFont val="Times New Roman"/>
        <family val="1"/>
      </rPr>
      <t>(1.1+1.2+1.3)</t>
    </r>
  </si>
  <si>
    <r>
      <t xml:space="preserve">długu </t>
    </r>
    <r>
      <rPr>
        <sz val="14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</si>
  <si>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4"/>
        <rFont val="Times New Roman"/>
        <family val="1"/>
      </rPr>
      <t>(art. 170 ust. 3)
(1.1+1.2-2.1):3</t>
    </r>
  </si>
  <si>
    <r>
      <t xml:space="preserve">spłaty zadłużenia </t>
    </r>
    <r>
      <rPr>
        <sz val="14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</si>
  <si>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4"/>
        <rFont val="Times New Roman"/>
        <family val="1"/>
      </rPr>
      <t>(art. 169 ust. 3)      (2.1+2.3):3</t>
    </r>
  </si>
  <si>
    <t>Rolnictwo i łowiectwo</t>
  </si>
  <si>
    <t>01005</t>
  </si>
  <si>
    <t>Prace geodezyjno urządzeniowe na potrzeby rolnictwa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</si>
  <si>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</si>
  <si>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</si>
  <si>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</si>
  <si>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</si>
  <si>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</si>
  <si>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</si>
  <si>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</si>
  <si>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</si>
  <si>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700</t>
  </si>
  <si>
    <t xml:space="preserve">Gospodarka mieszkaniowa </t>
  </si>
  <si>
    <t>70005</t>
  </si>
  <si>
    <t>Gospodarka gruntami i nieruchomościami</t>
  </si>
  <si>
    <r>
      <t>Ś</t>
    </r>
    <r>
      <rPr>
        <sz val="12"/>
        <rFont val="Times New Roman"/>
        <family val="1"/>
      </rPr>
      <t>rodki otrzymane od pozostałych jednostek zaliczanych do sektora finansów publicznych na realizację zadań bieżących jednostek zaliczanych do sektora finansów publicznych</t>
    </r>
  </si>
  <si>
    <t>710</t>
  </si>
  <si>
    <t>Działalność usługowa</t>
  </si>
  <si>
    <t>71013</t>
  </si>
  <si>
    <t>Prace geodezyjne i kartograficzne (nieinwestycyjne)</t>
  </si>
  <si>
    <t>71014</t>
  </si>
  <si>
    <t xml:space="preserve">Opracowania geodezyjne i kartograficzne 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</si>
  <si>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</si>
  <si>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</si>
  <si>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</si>
  <si>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750</t>
  </si>
  <si>
    <t>Administracja publiczna</t>
  </si>
  <si>
    <t>75011</t>
  </si>
  <si>
    <t>Urzędy wojewódzkie</t>
  </si>
  <si>
    <t>75020</t>
  </si>
  <si>
    <t>Wpływy z opłaty komunikacyjnej</t>
  </si>
  <si>
    <t>Wpływy z różnych opłat</t>
  </si>
  <si>
    <t>0420</t>
  </si>
  <si>
    <t>0690</t>
  </si>
  <si>
    <t>0750</t>
  </si>
  <si>
    <t>Starostwa powiatowe</t>
  </si>
  <si>
    <t xml:space="preserve">Dochody z najmu i dzierżawy składników majatkowych Skarbu Państwa, jednostek samorządu terytorialnego lub innych jednostek zaliczanych do sektora finansów publicznych oraz innych umów o podobnych charakterze </t>
  </si>
  <si>
    <t>0920</t>
  </si>
  <si>
    <t>Pozostałe odsetki</t>
  </si>
  <si>
    <t>0970</t>
  </si>
  <si>
    <t>Wpłwy z różnych dochodów</t>
  </si>
  <si>
    <t>75045</t>
  </si>
  <si>
    <t>Komisje poborowe</t>
  </si>
  <si>
    <t>2110</t>
  </si>
  <si>
    <t>754</t>
  </si>
  <si>
    <t>Bezpieczeństwo publiczne i ochrona przeciwpożarowa</t>
  </si>
  <si>
    <t>75411</t>
  </si>
  <si>
    <t xml:space="preserve">Komendy powiatowe Państwowej Straży Pożarnej </t>
  </si>
  <si>
    <t>75414</t>
  </si>
  <si>
    <t>Obrona cywilna</t>
  </si>
  <si>
    <t>756</t>
  </si>
  <si>
    <t>Dochody od osób prawnych, od osób fizycznych i od innych jednostek nieposiadających oosbowości prawnej oraz wydatki związane z ich poborem</t>
  </si>
  <si>
    <t>75618</t>
  </si>
  <si>
    <t>Wpłwy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</si>
  <si>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</si>
  <si>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</si>
  <si>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</si>
  <si>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</si>
  <si>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</si>
  <si>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</si>
  <si>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</si>
  <si>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</si>
  <si>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</si>
  <si>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</si>
  <si>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</si>
  <si>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powiatów</t>
  </si>
  <si>
    <t>2920</t>
  </si>
  <si>
    <t>Subwencje ogólne z budżetu państwa</t>
  </si>
  <si>
    <t>75803</t>
  </si>
  <si>
    <t>Część wyrównawcza subwencji ogólnej dla powiatów</t>
  </si>
  <si>
    <t>75832</t>
  </si>
  <si>
    <t>Część rónoważąca subwencji ogólnej dla powiatów</t>
  </si>
  <si>
    <t>801</t>
  </si>
  <si>
    <t>Oświata i wychowanie</t>
  </si>
  <si>
    <t>80120</t>
  </si>
  <si>
    <t>Licea ogólnokształcące</t>
  </si>
  <si>
    <t>80130</t>
  </si>
  <si>
    <t>Szkoły zawodowe</t>
  </si>
  <si>
    <t>0830</t>
  </si>
  <si>
    <t>Wpływy z usług</t>
  </si>
  <si>
    <t>80140</t>
  </si>
  <si>
    <t>Centra kształcenia ustawicznego i praktycznego oraz ośrodki dokształcania zawodowego</t>
  </si>
  <si>
    <t>Wpłwy z usług</t>
  </si>
  <si>
    <t>80197</t>
  </si>
  <si>
    <t>2380</t>
  </si>
  <si>
    <t>Wpływy do budżetu części zysku gospodarstwa pomocniczego</t>
  </si>
  <si>
    <t>803</t>
  </si>
  <si>
    <t>Szkolmictwo wyższe</t>
  </si>
  <si>
    <t>80309</t>
  </si>
  <si>
    <t>Pomoc materialna dla studentów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</si>
  <si>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</si>
  <si>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</si>
  <si>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</si>
  <si>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851</t>
  </si>
  <si>
    <t>Ochrona zdrowia</t>
  </si>
  <si>
    <t>85156</t>
  </si>
  <si>
    <t>Skłądki na ubezpieczenia zdrowotne oraz świadczenia dla osób nieobjetych obowiązkiem ubezpieczenia zdrowotnego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</si>
  <si>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</si>
  <si>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</si>
  <si>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</si>
  <si>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</si>
  <si>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</si>
  <si>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</t>
  </si>
  <si>
    <t>85204</t>
  </si>
  <si>
    <t>Rodziny zastępcze</t>
  </si>
  <si>
    <t>2310</t>
  </si>
  <si>
    <t xml:space="preserve">Dotacje celowe otrzymane z gminy na zadania bieżące realizowane na podstawie porozumień (umów) między jednostkami samorządu terytorialnego </t>
  </si>
  <si>
    <t>2320</t>
  </si>
  <si>
    <t xml:space="preserve">Dotacje celowe otrzymane z powiatu na zadania bieżące realizowane na podstawie porozumień (umów) między jednostkami samorządu terytorialnego </t>
  </si>
  <si>
    <t>853</t>
  </si>
  <si>
    <t>Pozostałe zadania w zakresie polityki społezcnej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</si>
  <si>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</si>
  <si>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</si>
  <si>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</si>
  <si>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</si>
  <si>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</si>
  <si>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</si>
  <si>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</si>
  <si>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</si>
  <si>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</si>
  <si>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</si>
  <si>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</si>
  <si>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</si>
  <si>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85415</t>
  </si>
  <si>
    <t>Pomoc materialna dla uczniów</t>
  </si>
  <si>
    <t>926</t>
  </si>
  <si>
    <t>Kultura fizyczna i sport</t>
  </si>
  <si>
    <t>92601</t>
  </si>
  <si>
    <t>Obiekty sportowe</t>
  </si>
  <si>
    <t>Ogółem:</t>
  </si>
  <si>
    <t>Dochody ogółem:</t>
  </si>
  <si>
    <t>Prace geodezyjno-urządzeniowe na potrzeby rolnictwa</t>
  </si>
  <si>
    <t>02002</t>
  </si>
  <si>
    <t>Nazdzór nad gospodarką leśną</t>
  </si>
  <si>
    <t>600</t>
  </si>
  <si>
    <t>Transport i łączność</t>
  </si>
  <si>
    <t>60014</t>
  </si>
  <si>
    <t>Plan
na 2007 r.
(5+11)</t>
  </si>
  <si>
    <t>Drogi publiczne powiatowe</t>
  </si>
  <si>
    <t>Gospodarka mieszkaniowa</t>
  </si>
  <si>
    <t>Opracowania geodezyjne i kartograficzne</t>
  </si>
  <si>
    <t>75019</t>
  </si>
  <si>
    <t>Rady powiatów</t>
  </si>
  <si>
    <t>75075</t>
  </si>
  <si>
    <t>Promocja jednostek samorządu terytorialnego</t>
  </si>
  <si>
    <t>Komendy powiatowe Państwowej Straży Pożarnej</t>
  </si>
  <si>
    <t>75412</t>
  </si>
  <si>
    <t>Ochotnicze straże pożarne</t>
  </si>
  <si>
    <t>75415</t>
  </si>
  <si>
    <t>Zadania ratownictwa górskiego i wodnego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</si>
  <si>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</si>
  <si>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</si>
  <si>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</si>
  <si>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</si>
  <si>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</si>
  <si>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</si>
  <si>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</si>
  <si>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</si>
  <si>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</si>
  <si>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</si>
  <si>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</si>
  <si>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</si>
  <si>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80114</t>
  </si>
  <si>
    <t>Zespoły obsługi ekonomiczno-administracyjnej szkół</t>
  </si>
  <si>
    <t>80123</t>
  </si>
  <si>
    <t>Lice profilowane</t>
  </si>
  <si>
    <t>80134</t>
  </si>
  <si>
    <t>Szkoły zawodowe specjalne</t>
  </si>
  <si>
    <t>Centra kształcenia ustawicznego i mpraktycznego ora ośrodki dokształcania zawodowego</t>
  </si>
  <si>
    <t>80195</t>
  </si>
  <si>
    <t>Pozostała działalność</t>
  </si>
  <si>
    <t>80146</t>
  </si>
  <si>
    <t>Dokształcanie i doskonalenie nauczycieli</t>
  </si>
  <si>
    <t>Szkolnictwo wyższe</t>
  </si>
  <si>
    <t>80306</t>
  </si>
  <si>
    <t>Działalność dydaktyczna</t>
  </si>
  <si>
    <t>85111</t>
  </si>
  <si>
    <t>Szpitale ogólne</t>
  </si>
  <si>
    <t>Skladki na ubezpieczenia zdrowotne oraz świadczenia dla osób nieobjetych obowiązkiem ubezpieczenia zdrowotnego</t>
  </si>
  <si>
    <t>85195</t>
  </si>
  <si>
    <t>85201</t>
  </si>
  <si>
    <t>Placówki opiekuńczo wychowawcze</t>
  </si>
  <si>
    <t>Rodziny zastepcze</t>
  </si>
  <si>
    <t>85218</t>
  </si>
  <si>
    <t>Powiatowe centra pomocy rodzinie</t>
  </si>
  <si>
    <t>Pozostałe zadania w zakresie polityki społecznej</t>
  </si>
  <si>
    <t>85406</t>
  </si>
  <si>
    <t>Poradnie psychologiczno-pedagogiczne, w tym poradnie specjalistyczne</t>
  </si>
  <si>
    <t>85407</t>
  </si>
  <si>
    <t>Placówki wychowania pozaszkolnego</t>
  </si>
  <si>
    <t>85412</t>
  </si>
  <si>
    <t xml:space="preserve">Kolonie i obozy oraz inne formy wypoczynku dzieci i młodzierzy szkolnej, a także szkolenia młodzieży </t>
  </si>
  <si>
    <t>pomoc materialna dla uczniów</t>
  </si>
  <si>
    <t>85446</t>
  </si>
  <si>
    <t>921</t>
  </si>
  <si>
    <t>Kultura i ochrona dziedzictwa narodowego</t>
  </si>
  <si>
    <t>Dochody i wydatki z dotacji celowych otrzymanych na realizację bieżących zadań własnych powiatu w 2007 r.</t>
  </si>
  <si>
    <t>Ochrony Środowiska i Gospodarki Wodnej na 2007 rok.</t>
  </si>
  <si>
    <t>§ 0690 - Wpływy z różnych opłat</t>
  </si>
  <si>
    <t>§ 2440- dotacje przekazane z funduszy celowych na realizację zadań dla sektora finansów publicznych</t>
  </si>
  <si>
    <t>§ 2410 - zakup materiałów i wyposażenia</t>
  </si>
  <si>
    <t>§ 4300 - zakup usług pozostałych</t>
  </si>
  <si>
    <t>Przychody własne</t>
  </si>
  <si>
    <t>§ 0830 - wpływy z usług</t>
  </si>
  <si>
    <t>§ 0920 - pozostałe odsetki</t>
  </si>
  <si>
    <t>§  4210 - zakup materiałów i wyposażenia</t>
  </si>
  <si>
    <t>§  0417 - wynagrodzenia bezosobowe</t>
  </si>
  <si>
    <t>§  4270 - zakup usłu remontowych</t>
  </si>
  <si>
    <t>§  4300 - zakup usług pozostałych</t>
  </si>
  <si>
    <t>Przelewy redystrybucyjne</t>
  </si>
  <si>
    <t>Stan środków obrotowych  na koniec roku</t>
  </si>
  <si>
    <t>Gospopdarstwo Pomocnicze przy Zespole Szkół Rolniczych w Studzeńcu</t>
  </si>
  <si>
    <t>dotacje
z budżetu</t>
  </si>
  <si>
    <t>Stan środków obrotowych  na początek 2007 roku</t>
  </si>
  <si>
    <t>Przychody na 2007 rok</t>
  </si>
  <si>
    <t>Wydatki w 2007 roku</t>
  </si>
  <si>
    <t>Gospopdarstwo Pomocnicze przy Centrum Kształcenia Praktycznego</t>
  </si>
  <si>
    <t>Komenda Powiatowa Państwowej Straży Pożarnej</t>
  </si>
  <si>
    <t>Dotacje podmiotowe w 2007 r.</t>
  </si>
  <si>
    <t>1</t>
  </si>
  <si>
    <t>Dotacja podmiotowa z budżetu dla niepublicznej jednostki systemu oświaty</t>
  </si>
  <si>
    <t xml:space="preserve">1. Uzupełniajace Liceum Ogólnokształcące dla dorosłych Zakładu Doskonalenia Zawodowego w Warszawie z siedzibą w Sierpcu </t>
  </si>
  <si>
    <t>2. Prywatne Liceum Ogólnokształcące dla Dorosłych w Sierpcu</t>
  </si>
  <si>
    <t>3.Liceum im. Biskupa Leona Wetmańskiego w Sierpcu</t>
  </si>
  <si>
    <t xml:space="preserve">1. Policealna Szkoła Zawodowa Zakładu Doskonalenia Zawodowego w Warszawie z siedzibą w Sierpcu </t>
  </si>
  <si>
    <t>2</t>
  </si>
  <si>
    <t>Dotacja podmiotowa z budżetu dla samodzielnego publicznego zakładu opieki zdrowotnej tworzonego przez jednostkę samorządu terytorialnego</t>
  </si>
  <si>
    <t>Dotacja celowa z budżetu na finansowanie lub dofinansowanie zadań zleconych do realizadcji stowarzyszeniom</t>
  </si>
  <si>
    <t xml:space="preserve">Dotacja celowa z budżetu na finansowanie lub dofinansowanie zadań zleconych do realizadcji stowarzyszeniom  </t>
  </si>
  <si>
    <t>1. Organizowanie akcji informacyjnej i profilaktycznej w zakresie bezpieczeństwa na terenie akwonów wodnych</t>
  </si>
  <si>
    <t>1.Działania na rzecz integracji osób niepełnosprawnych</t>
  </si>
  <si>
    <t>2. Rehabilitacja społeczna i zawodowa osób niepełnosprawnych</t>
  </si>
  <si>
    <t xml:space="preserve">3. Wspieranie sportu, kultury i rekreacji osób niepełnosprawnych </t>
  </si>
  <si>
    <t>Edukacyjna opieka wychopwawcza</t>
  </si>
  <si>
    <t>Kolonie i obozy oraz inne formy wypoczynku dla dzieci i młodzieży</t>
  </si>
  <si>
    <t>1. Szkolenie młodzieży kadry wychowawczej</t>
  </si>
  <si>
    <t>Kultyra i ochrona dziedzictwa narodowego</t>
  </si>
  <si>
    <t>92195</t>
  </si>
  <si>
    <t>1. Realizacja przedsięwzięć artystycznych o randze powiatowej</t>
  </si>
  <si>
    <t>3</t>
  </si>
  <si>
    <t>4</t>
  </si>
  <si>
    <t>5</t>
  </si>
  <si>
    <t>Kultyura fizyczna i sport</t>
  </si>
  <si>
    <t>92605</t>
  </si>
  <si>
    <t xml:space="preserve">Zadania w zakresie kultury fizycznej i sportu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</si>
</sst>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\ &quot;zł&quot;"/>
    <numFmt numFmtId="172" formatCode="#,##0;[Red]#,##0"/>
    <numFmt numFmtId="173" formatCode="0;[Red]0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i/>
      <sz val="14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8" applyFont="1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49" fontId="21" fillId="0" borderId="0" xfId="18" applyNumberFormat="1" applyFont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" fontId="20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20" fillId="0" borderId="4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0" fillId="0" borderId="0" xfId="18" applyFont="1">
      <alignment/>
      <protection/>
    </xf>
    <xf numFmtId="49" fontId="20" fillId="0" borderId="0" xfId="18" applyNumberFormat="1" applyFont="1" applyAlignment="1">
      <alignment horizontal="center"/>
      <protection/>
    </xf>
    <xf numFmtId="49" fontId="20" fillId="0" borderId="1" xfId="18" applyNumberFormat="1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20" fillId="0" borderId="3" xfId="18" applyFont="1" applyBorder="1">
      <alignment/>
      <protection/>
    </xf>
    <xf numFmtId="49" fontId="20" fillId="0" borderId="3" xfId="18" applyNumberFormat="1" applyFont="1" applyBorder="1" applyAlignment="1">
      <alignment horizontal="center"/>
      <protection/>
    </xf>
    <xf numFmtId="0" fontId="20" fillId="0" borderId="3" xfId="18" applyFont="1" applyBorder="1" applyAlignment="1">
      <alignment/>
      <protection/>
    </xf>
    <xf numFmtId="0" fontId="20" fillId="0" borderId="3" xfId="18" applyFont="1" applyBorder="1" applyAlignment="1">
      <alignment horizontal="center"/>
      <protection/>
    </xf>
    <xf numFmtId="0" fontId="17" fillId="0" borderId="3" xfId="18" applyFont="1" applyBorder="1" applyAlignment="1">
      <alignment horizontal="center"/>
      <protection/>
    </xf>
    <xf numFmtId="0" fontId="17" fillId="0" borderId="3" xfId="18" applyFont="1" applyBorder="1">
      <alignment/>
      <protection/>
    </xf>
    <xf numFmtId="0" fontId="20" fillId="0" borderId="7" xfId="18" applyFont="1" applyBorder="1" applyAlignment="1">
      <alignment horizontal="center"/>
      <protection/>
    </xf>
    <xf numFmtId="0" fontId="20" fillId="0" borderId="7" xfId="18" applyFont="1" applyBorder="1">
      <alignment/>
      <protection/>
    </xf>
    <xf numFmtId="4" fontId="17" fillId="0" borderId="1" xfId="18" applyNumberFormat="1" applyFont="1" applyBorder="1" applyAlignment="1">
      <alignment horizontal="right"/>
      <protection/>
    </xf>
    <xf numFmtId="0" fontId="23" fillId="0" borderId="0" xfId="18" applyFont="1">
      <alignment/>
      <protection/>
    </xf>
    <xf numFmtId="49" fontId="23" fillId="0" borderId="0" xfId="18" applyNumberFormat="1" applyFont="1" applyAlignment="1">
      <alignment horizontal="center"/>
      <protection/>
    </xf>
    <xf numFmtId="0" fontId="24" fillId="0" borderId="0" xfId="18" applyFont="1">
      <alignment/>
      <protection/>
    </xf>
    <xf numFmtId="49" fontId="24" fillId="0" borderId="0" xfId="18" applyNumberFormat="1" applyFont="1" applyAlignment="1">
      <alignment horizontal="center"/>
      <protection/>
    </xf>
    <xf numFmtId="4" fontId="20" fillId="0" borderId="3" xfId="18" applyNumberFormat="1" applyFont="1" applyBorder="1" applyAlignment="1">
      <alignment/>
      <protection/>
    </xf>
    <xf numFmtId="4" fontId="20" fillId="0" borderId="0" xfId="18" applyNumberFormat="1" applyFont="1" applyAlignment="1">
      <alignment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4" fontId="17" fillId="0" borderId="2" xfId="18" applyNumberFormat="1" applyFont="1" applyBorder="1" applyAlignment="1">
      <alignment/>
      <protection/>
    </xf>
    <xf numFmtId="4" fontId="17" fillId="0" borderId="3" xfId="18" applyNumberFormat="1" applyFont="1" applyBorder="1" applyAlignment="1">
      <alignment/>
      <protection/>
    </xf>
    <xf numFmtId="4" fontId="23" fillId="0" borderId="0" xfId="18" applyNumberFormat="1" applyFont="1" applyAlignment="1">
      <alignment/>
      <protection/>
    </xf>
    <xf numFmtId="4" fontId="24" fillId="0" borderId="0" xfId="18" applyNumberFormat="1" applyFont="1" applyAlignment="1">
      <alignment/>
      <protection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3" xfId="0" applyNumberFormat="1" applyFont="1" applyBorder="1" applyAlignment="1">
      <alignment horizontal="right" vertical="center"/>
    </xf>
    <xf numFmtId="4" fontId="28" fillId="0" borderId="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0" fillId="0" borderId="2" xfId="0" applyNumberFormat="1" applyFont="1" applyBorder="1" applyAlignment="1">
      <alignment/>
    </xf>
    <xf numFmtId="4" fontId="20" fillId="0" borderId="3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wrapText="1" indent="8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top" wrapText="1"/>
    </xf>
    <xf numFmtId="3" fontId="17" fillId="0" borderId="3" xfId="0" applyNumberFormat="1" applyFont="1" applyBorder="1" applyAlignment="1">
      <alignment horizontal="right" vertical="top" wrapText="1"/>
    </xf>
    <xf numFmtId="3" fontId="20" fillId="0" borderId="3" xfId="0" applyNumberFormat="1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right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/>
    </xf>
    <xf numFmtId="3" fontId="25" fillId="0" borderId="3" xfId="0" applyNumberFormat="1" applyFont="1" applyBorder="1" applyAlignment="1">
      <alignment horizontal="right" vertical="top" wrapText="1"/>
    </xf>
    <xf numFmtId="49" fontId="28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right" vertical="top" wrapText="1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3" fontId="3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1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72" fontId="25" fillId="0" borderId="2" xfId="0" applyNumberFormat="1" applyFont="1" applyBorder="1" applyAlignment="1">
      <alignment horizontal="right" vertical="center"/>
    </xf>
    <xf numFmtId="172" fontId="28" fillId="0" borderId="2" xfId="0" applyNumberFormat="1" applyFont="1" applyBorder="1" applyAlignment="1">
      <alignment horizontal="right" vertical="center"/>
    </xf>
    <xf numFmtId="172" fontId="20" fillId="0" borderId="7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right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25" fillId="0" borderId="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left" wrapText="1"/>
    </xf>
    <xf numFmtId="49" fontId="28" fillId="0" borderId="7" xfId="0" applyNumberFormat="1" applyFont="1" applyBorder="1" applyAlignment="1">
      <alignment horizontal="left" wrapText="1"/>
    </xf>
    <xf numFmtId="3" fontId="25" fillId="0" borderId="2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28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/>
    </xf>
    <xf numFmtId="49" fontId="28" fillId="0" borderId="4" xfId="0" applyNumberFormat="1" applyFont="1" applyBorder="1" applyAlignment="1">
      <alignment horizontal="left" wrapText="1"/>
    </xf>
    <xf numFmtId="3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49" fontId="25" fillId="0" borderId="4" xfId="0" applyNumberFormat="1" applyFont="1" applyBorder="1" applyAlignment="1">
      <alignment horizontal="left" wrapText="1"/>
    </xf>
    <xf numFmtId="3" fontId="25" fillId="0" borderId="4" xfId="0" applyNumberFormat="1" applyFont="1" applyBorder="1" applyAlignment="1">
      <alignment/>
    </xf>
    <xf numFmtId="172" fontId="25" fillId="0" borderId="1" xfId="0" applyNumberFormat="1" applyFont="1" applyBorder="1" applyAlignment="1">
      <alignment horizontal="right" vertical="center" wrapText="1"/>
    </xf>
    <xf numFmtId="172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18" applyFont="1" applyAlignment="1">
      <alignment horizontal="center"/>
      <protection/>
    </xf>
    <xf numFmtId="0" fontId="17" fillId="0" borderId="12" xfId="18" applyFont="1" applyBorder="1" applyAlignment="1">
      <alignment horizont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top" wrapText="1"/>
    </xf>
    <xf numFmtId="49" fontId="28" fillId="0" borderId="6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top" wrapText="1"/>
    </xf>
    <xf numFmtId="0" fontId="17" fillId="0" borderId="14" xfId="18" applyFont="1" applyBorder="1" applyAlignment="1">
      <alignment horizontal="center"/>
      <protection/>
    </xf>
    <xf numFmtId="0" fontId="20" fillId="0" borderId="15" xfId="18" applyFont="1" applyBorder="1" applyAlignment="1">
      <alignment horizontal="center"/>
      <protection/>
    </xf>
    <xf numFmtId="0" fontId="20" fillId="0" borderId="16" xfId="18" applyFont="1" applyBorder="1" applyAlignment="1">
      <alignment horizontal="center"/>
      <protection/>
    </xf>
    <xf numFmtId="0" fontId="20" fillId="0" borderId="17" xfId="18" applyFont="1" applyBorder="1" applyAlignment="1">
      <alignment horizontal="center"/>
      <protection/>
    </xf>
    <xf numFmtId="0" fontId="17" fillId="0" borderId="15" xfId="18" applyFont="1" applyBorder="1" applyAlignment="1">
      <alignment horizontal="center"/>
      <protection/>
    </xf>
    <xf numFmtId="0" fontId="17" fillId="0" borderId="17" xfId="18" applyFont="1" applyBorder="1" applyAlignment="1">
      <alignment horizontal="center"/>
      <protection/>
    </xf>
    <xf numFmtId="0" fontId="20" fillId="0" borderId="18" xfId="18" applyFont="1" applyBorder="1" applyAlignment="1">
      <alignment horizontal="center"/>
      <protection/>
    </xf>
    <xf numFmtId="0" fontId="20" fillId="0" borderId="19" xfId="18" applyFont="1" applyBorder="1" applyAlignment="1">
      <alignment horizontal="center"/>
      <protection/>
    </xf>
    <xf numFmtId="0" fontId="20" fillId="0" borderId="20" xfId="18" applyFont="1" applyBorder="1" applyAlignment="1">
      <alignment horizontal="center"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4" fontId="17" fillId="2" borderId="1" xfId="18" applyNumberFormat="1" applyFont="1" applyFill="1" applyBorder="1" applyAlignment="1">
      <alignment vertical="center"/>
      <protection/>
    </xf>
    <xf numFmtId="0" fontId="17" fillId="2" borderId="1" xfId="18" applyFont="1" applyFill="1" applyBorder="1" applyAlignment="1">
      <alignment horizontal="center" vertical="center"/>
      <protection/>
    </xf>
    <xf numFmtId="0" fontId="17" fillId="2" borderId="1" xfId="18" applyFont="1" applyFill="1" applyBorder="1" applyAlignment="1">
      <alignment horizontal="center" vertical="center" wrapText="1"/>
      <protection/>
    </xf>
    <xf numFmtId="49" fontId="17" fillId="2" borderId="1" xfId="18" applyNumberFormat="1" applyFont="1" applyFill="1" applyBorder="1" applyAlignment="1">
      <alignment horizontal="center" vertical="center" wrapText="1"/>
      <protection/>
    </xf>
    <xf numFmtId="4" fontId="17" fillId="2" borderId="11" xfId="18" applyNumberFormat="1" applyFont="1" applyFill="1" applyBorder="1" applyAlignment="1">
      <alignment vertical="center" wrapText="1"/>
      <protection/>
    </xf>
    <xf numFmtId="4" fontId="17" fillId="2" borderId="5" xfId="18" applyNumberFormat="1" applyFont="1" applyFill="1" applyBorder="1" applyAlignment="1">
      <alignment vertical="center" wrapText="1"/>
      <protection/>
    </xf>
    <xf numFmtId="4" fontId="17" fillId="2" borderId="8" xfId="18" applyNumberFormat="1" applyFont="1" applyFill="1" applyBorder="1" applyAlignment="1">
      <alignment vertical="center" wrapText="1"/>
      <protection/>
    </xf>
    <xf numFmtId="0" fontId="17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20" fillId="0" borderId="3" xfId="18" applyFont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/>
    </xf>
    <xf numFmtId="49" fontId="31" fillId="2" borderId="8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82">
      <selection activeCell="D74" sqref="D74"/>
    </sheetView>
  </sheetViews>
  <sheetFormatPr defaultColWidth="9.00390625" defaultRowHeight="12.75"/>
  <cols>
    <col min="1" max="1" width="6.875" style="65" customWidth="1"/>
    <col min="2" max="2" width="11.25390625" style="65" customWidth="1"/>
    <col min="3" max="3" width="8.25390625" style="65" customWidth="1"/>
    <col min="4" max="4" width="81.375" style="65" customWidth="1"/>
    <col min="5" max="5" width="19.75390625" style="65" customWidth="1"/>
  </cols>
  <sheetData>
    <row r="1" spans="1:5" ht="18.75">
      <c r="A1" s="47"/>
      <c r="B1" s="326" t="s">
        <v>217</v>
      </c>
      <c r="C1" s="326"/>
      <c r="D1" s="326"/>
      <c r="E1" s="326"/>
    </row>
    <row r="2" spans="1:5" ht="18.75">
      <c r="A2" s="47"/>
      <c r="B2" s="47"/>
      <c r="C2" s="47"/>
      <c r="D2" s="47"/>
      <c r="E2" s="207" t="s">
        <v>56</v>
      </c>
    </row>
    <row r="3" spans="1:5" s="19" customFormat="1" ht="15" customHeight="1">
      <c r="A3" s="330" t="s">
        <v>2</v>
      </c>
      <c r="B3" s="330" t="s">
        <v>3</v>
      </c>
      <c r="C3" s="330" t="s">
        <v>4</v>
      </c>
      <c r="D3" s="330" t="s">
        <v>160</v>
      </c>
      <c r="E3" s="333" t="s">
        <v>63</v>
      </c>
    </row>
    <row r="4" spans="1:5" s="19" customFormat="1" ht="15" customHeight="1">
      <c r="A4" s="331"/>
      <c r="B4" s="331"/>
      <c r="C4" s="332"/>
      <c r="D4" s="332"/>
      <c r="E4" s="334"/>
    </row>
    <row r="5" spans="1:5" s="23" customFormat="1" ht="12" customHeight="1">
      <c r="A5" s="210">
        <v>1</v>
      </c>
      <c r="B5" s="210">
        <v>2</v>
      </c>
      <c r="C5" s="210">
        <v>3</v>
      </c>
      <c r="D5" s="210">
        <v>4</v>
      </c>
      <c r="E5" s="49">
        <v>5</v>
      </c>
    </row>
    <row r="6" spans="1:5" ht="18.75" customHeight="1">
      <c r="A6" s="188" t="s">
        <v>224</v>
      </c>
      <c r="B6" s="189"/>
      <c r="C6" s="190"/>
      <c r="D6" s="191" t="s">
        <v>230</v>
      </c>
      <c r="E6" s="233">
        <f>E7+E9</f>
        <v>41000</v>
      </c>
    </row>
    <row r="7" spans="1:5" ht="18.75" customHeight="1">
      <c r="A7" s="192"/>
      <c r="B7" s="193" t="s">
        <v>231</v>
      </c>
      <c r="C7" s="194"/>
      <c r="D7" s="195" t="s">
        <v>232</v>
      </c>
      <c r="E7" s="234">
        <v>40000</v>
      </c>
    </row>
    <row r="8" spans="1:5" ht="33.75" customHeight="1">
      <c r="A8" s="196"/>
      <c r="B8" s="197"/>
      <c r="C8" s="198">
        <v>2110</v>
      </c>
      <c r="D8" s="199" t="s">
        <v>233</v>
      </c>
      <c r="E8" s="235">
        <v>40000</v>
      </c>
    </row>
    <row r="9" spans="1:5" ht="19.5" customHeight="1">
      <c r="A9" s="200"/>
      <c r="B9" s="193" t="s">
        <v>234</v>
      </c>
      <c r="C9" s="130"/>
      <c r="D9" s="195" t="s">
        <v>235</v>
      </c>
      <c r="E9" s="234">
        <v>1000</v>
      </c>
    </row>
    <row r="10" spans="1:5" ht="28.5" customHeight="1">
      <c r="A10" s="196"/>
      <c r="B10" s="197"/>
      <c r="C10" s="198">
        <v>2360</v>
      </c>
      <c r="D10" s="199" t="s">
        <v>236</v>
      </c>
      <c r="E10" s="235">
        <v>1000</v>
      </c>
    </row>
    <row r="11" spans="1:5" ht="19.5" customHeight="1">
      <c r="A11" s="192" t="s">
        <v>237</v>
      </c>
      <c r="B11" s="193"/>
      <c r="C11" s="194"/>
      <c r="D11" s="195" t="s">
        <v>238</v>
      </c>
      <c r="E11" s="234">
        <f>E12</f>
        <v>182987</v>
      </c>
    </row>
    <row r="12" spans="1:5" ht="19.5" customHeight="1">
      <c r="A12" s="201"/>
      <c r="B12" s="202" t="s">
        <v>239</v>
      </c>
      <c r="C12" s="203"/>
      <c r="D12" s="204" t="s">
        <v>240</v>
      </c>
      <c r="E12" s="236">
        <f>E13+E14</f>
        <v>182987</v>
      </c>
    </row>
    <row r="13" spans="1:5" ht="33" customHeight="1">
      <c r="A13" s="201"/>
      <c r="B13" s="202"/>
      <c r="C13" s="198">
        <v>2110</v>
      </c>
      <c r="D13" s="199" t="s">
        <v>233</v>
      </c>
      <c r="E13" s="235">
        <v>8000</v>
      </c>
    </row>
    <row r="14" spans="1:5" ht="38.25" customHeight="1">
      <c r="A14" s="201"/>
      <c r="B14" s="202"/>
      <c r="C14" s="198">
        <v>2460</v>
      </c>
      <c r="D14" s="204" t="s">
        <v>245</v>
      </c>
      <c r="E14" s="235">
        <v>174987</v>
      </c>
    </row>
    <row r="15" spans="1:5" ht="19.5" customHeight="1">
      <c r="A15" s="201" t="s">
        <v>241</v>
      </c>
      <c r="B15" s="202"/>
      <c r="C15" s="198"/>
      <c r="D15" s="204" t="s">
        <v>242</v>
      </c>
      <c r="E15" s="236">
        <f>E17+E18</f>
        <v>78000</v>
      </c>
    </row>
    <row r="16" spans="1:5" ht="21" customHeight="1">
      <c r="A16" s="201"/>
      <c r="B16" s="202" t="s">
        <v>243</v>
      </c>
      <c r="C16" s="198"/>
      <c r="D16" s="204" t="s">
        <v>244</v>
      </c>
      <c r="E16" s="236">
        <v>28000</v>
      </c>
    </row>
    <row r="17" spans="1:5" ht="30" customHeight="1">
      <c r="A17" s="201"/>
      <c r="B17" s="202"/>
      <c r="C17" s="207">
        <v>2110</v>
      </c>
      <c r="D17" s="199" t="s">
        <v>233</v>
      </c>
      <c r="E17" s="235">
        <v>28000</v>
      </c>
    </row>
    <row r="18" spans="1:5" ht="33" customHeight="1">
      <c r="A18" s="201"/>
      <c r="B18" s="202"/>
      <c r="C18" s="198">
        <v>2360</v>
      </c>
      <c r="D18" s="199" t="s">
        <v>236</v>
      </c>
      <c r="E18" s="235">
        <v>50000</v>
      </c>
    </row>
    <row r="19" spans="1:5" ht="19.5" customHeight="1">
      <c r="A19" s="201" t="s">
        <v>246</v>
      </c>
      <c r="B19" s="202"/>
      <c r="C19" s="198"/>
      <c r="D19" s="204" t="s">
        <v>247</v>
      </c>
      <c r="E19" s="236">
        <f>E20+E22+E24</f>
        <v>212000</v>
      </c>
    </row>
    <row r="20" spans="1:5" ht="18" customHeight="1">
      <c r="A20" s="201"/>
      <c r="B20" s="202" t="s">
        <v>248</v>
      </c>
      <c r="C20" s="198"/>
      <c r="D20" s="204" t="s">
        <v>249</v>
      </c>
      <c r="E20" s="236">
        <v>30000</v>
      </c>
    </row>
    <row r="21" spans="1:5" ht="33.75" customHeight="1">
      <c r="A21" s="201"/>
      <c r="B21" s="202"/>
      <c r="C21" s="198">
        <v>2110</v>
      </c>
      <c r="D21" s="199" t="s">
        <v>233</v>
      </c>
      <c r="E21" s="235">
        <v>30000</v>
      </c>
    </row>
    <row r="22" spans="1:5" ht="16.5" customHeight="1">
      <c r="A22" s="201"/>
      <c r="B22" s="202" t="s">
        <v>250</v>
      </c>
      <c r="C22" s="198"/>
      <c r="D22" s="204" t="s">
        <v>251</v>
      </c>
      <c r="E22" s="236">
        <v>35000</v>
      </c>
    </row>
    <row r="23" spans="1:5" ht="35.25" customHeight="1">
      <c r="A23" s="201"/>
      <c r="B23" s="202"/>
      <c r="C23" s="198">
        <v>2110</v>
      </c>
      <c r="D23" s="199" t="s">
        <v>233</v>
      </c>
      <c r="E23" s="235">
        <v>35000</v>
      </c>
    </row>
    <row r="24" spans="1:5" ht="19.5" customHeight="1">
      <c r="A24" s="201"/>
      <c r="B24" s="202" t="s">
        <v>252</v>
      </c>
      <c r="C24" s="198"/>
      <c r="D24" s="204" t="s">
        <v>253</v>
      </c>
      <c r="E24" s="236">
        <f>E25+E26</f>
        <v>147000</v>
      </c>
    </row>
    <row r="25" spans="1:5" ht="30" customHeight="1">
      <c r="A25" s="201"/>
      <c r="B25" s="202"/>
      <c r="C25" s="198">
        <v>2110</v>
      </c>
      <c r="D25" s="199" t="s">
        <v>233</v>
      </c>
      <c r="E25" s="235">
        <v>143000</v>
      </c>
    </row>
    <row r="26" spans="1:5" ht="31.5" customHeight="1">
      <c r="A26" s="201"/>
      <c r="B26" s="202"/>
      <c r="C26" s="198">
        <v>6410</v>
      </c>
      <c r="D26" s="199" t="s">
        <v>254</v>
      </c>
      <c r="E26" s="235">
        <v>4000</v>
      </c>
    </row>
    <row r="27" spans="1:5" ht="19.5" customHeight="1">
      <c r="A27" s="201" t="s">
        <v>255</v>
      </c>
      <c r="B27" s="202"/>
      <c r="C27" s="198"/>
      <c r="D27" s="204" t="s">
        <v>256</v>
      </c>
      <c r="E27" s="236">
        <f>E28+E30+E36</f>
        <v>1079844</v>
      </c>
    </row>
    <row r="28" spans="1:5" ht="19.5" customHeight="1">
      <c r="A28" s="201"/>
      <c r="B28" s="202" t="s">
        <v>257</v>
      </c>
      <c r="C28" s="198"/>
      <c r="D28" s="204" t="s">
        <v>258</v>
      </c>
      <c r="E28" s="236">
        <v>110044</v>
      </c>
    </row>
    <row r="29" spans="1:5" ht="39" customHeight="1">
      <c r="A29" s="201"/>
      <c r="B29" s="202"/>
      <c r="C29" s="198">
        <v>2110</v>
      </c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     <c r="C30" s="208"/>
      <c r="D30" s="204" t="s">
        <v>265</v>
      </c>
      <c r="E30" s="236">
        <f>E31+E32+E33+E34+E35</f>
        <v>951800</v>
      </c>
    </row>
    <row r="31" spans="1:5" ht="19.5" customHeight="1">
      <c r="A31" s="201"/>
      <c r="B31" s="202"/>
      <c r="C31" s="209" t="s">
        <v>262</v>
      </c>
      <c r="D31" s="199" t="s">
        <v>260</v>
      </c>
      <c r="E31" s="235">
        <v>850000</v>
      </c>
    </row>
    <row r="32" spans="1:5" ht="19.5" customHeight="1">
      <c r="A32" s="201"/>
      <c r="B32" s="202"/>
      <c r="C32" s="209" t="s">
        <v>263</v>
      </c>
      <c r="D32" s="199" t="s">
        <v>261</v>
      </c>
      <c r="E32" s="235">
        <v>5000</v>
      </c>
    </row>
    <row r="33" spans="1:5" ht="48.75" customHeight="1">
      <c r="A33" s="201"/>
      <c r="B33" s="202"/>
      <c r="C33" s="209" t="s">
        <v>264</v>
      </c>
      <c r="D33" s="199" t="s">
        <v>266</v>
      </c>
      <c r="E33" s="235">
        <v>1800</v>
      </c>
    </row>
    <row r="34" spans="1:5" ht="19.5" customHeight="1">
      <c r="A34" s="201"/>
      <c r="B34" s="202"/>
      <c r="C34" s="209" t="s">
        <v>267</v>
      </c>
      <c r="D34" s="199" t="s">
        <v>268</v>
      </c>
      <c r="E34" s="235">
        <v>80000</v>
      </c>
    </row>
    <row r="35" spans="1:5" ht="19.5" customHeight="1">
      <c r="A35" s="201"/>
      <c r="B35" s="202"/>
      <c r="C35" s="209" t="s">
        <v>269</v>
      </c>
      <c r="D35" s="199" t="s">
        <v>270</v>
      </c>
      <c r="E35" s="235">
        <v>15000</v>
      </c>
    </row>
    <row r="36" spans="1:5" ht="15" customHeight="1">
      <c r="A36" s="201"/>
      <c r="B36" s="202" t="s">
        <v>271</v>
      </c>
      <c r="C36" s="209"/>
      <c r="D36" s="204" t="s">
        <v>272</v>
      </c>
      <c r="E36" s="236">
        <v>18000</v>
      </c>
    </row>
    <row r="37" spans="1:5" ht="33.75" customHeight="1">
      <c r="A37" s="201"/>
      <c r="B37" s="202"/>
      <c r="C37" s="209" t="s">
        <v>273</v>
      </c>
      <c r="D37" s="199" t="s">
        <v>233</v>
      </c>
      <c r="E37" s="235">
        <v>18000</v>
      </c>
    </row>
    <row r="38" spans="1:5" ht="19.5" customHeight="1">
      <c r="A38" s="201" t="s">
        <v>274</v>
      </c>
      <c r="B38" s="202"/>
      <c r="C38" s="209"/>
      <c r="D38" s="204" t="s">
        <v>275</v>
      </c>
      <c r="E38" s="236">
        <f>E39+E41</f>
        <v>2009889</v>
      </c>
    </row>
    <row r="39" spans="1:5" ht="15.75" customHeight="1">
      <c r="A39" s="201"/>
      <c r="B39" s="202" t="s">
        <v>276</v>
      </c>
      <c r="C39" s="209"/>
      <c r="D39" s="204" t="s">
        <v>277</v>
      </c>
      <c r="E39" s="236">
        <v>2009389</v>
      </c>
    </row>
    <row r="40" spans="1:5" ht="33.75" customHeight="1">
      <c r="A40" s="201"/>
      <c r="B40" s="202"/>
      <c r="C40" s="209" t="s">
        <v>273</v>
      </c>
      <c r="D40" s="199" t="s">
        <v>233</v>
      </c>
      <c r="E40" s="235">
        <v>2009389</v>
      </c>
    </row>
    <row r="41" spans="1:5" ht="14.25" customHeight="1">
      <c r="A41" s="201"/>
      <c r="B41" s="202" t="s">
        <v>278</v>
      </c>
      <c r="C41" s="209"/>
      <c r="D41" s="204" t="s">
        <v>279</v>
      </c>
      <c r="E41" s="236">
        <v>500</v>
      </c>
    </row>
    <row r="42" spans="1:5" ht="33.75" customHeight="1">
      <c r="A42" s="201"/>
      <c r="B42" s="202"/>
      <c r="C42" s="209" t="s">
        <v>273</v>
      </c>
      <c r="D42" s="199" t="s">
        <v>233</v>
      </c>
      <c r="E42" s="235">
        <v>500</v>
      </c>
    </row>
    <row r="43" spans="1:5" ht="33.75" customHeight="1">
      <c r="A43" s="201" t="s">
        <v>280</v>
      </c>
      <c r="B43" s="202"/>
      <c r="C43" s="209"/>
      <c r="D43" s="204" t="s">
        <v>281</v>
      </c>
      <c r="E43" s="236">
        <f>E44+E46</f>
        <v>4164587</v>
      </c>
    </row>
    <row r="44" spans="1:5" ht="33.75" customHeight="1">
      <c r="A44" s="201"/>
      <c r="B44" s="202" t="s">
        <v>282</v>
      </c>
      <c r="C44" s="209"/>
      <c r="D44" s="204" t="s">
        <v>283</v>
      </c>
      <c r="E44" s="236">
        <v>40000</v>
      </c>
    </row>
    <row r="45" spans="1:5" ht="33.75" customHeight="1">
      <c r="A45" s="201"/>
      <c r="B45" s="202"/>
      <c r="C45" s="209" t="s">
        <v>284</v>
      </c>
      <c r="D45" s="199" t="s">
        <v>285</v>
      </c>
      <c r="E45" s="235">
        <v>40000</v>
      </c>
    </row>
    <row r="46" spans="1:5" ht="18" customHeight="1">
      <c r="A46" s="201"/>
      <c r="B46" s="202" t="s">
        <v>286</v>
      </c>
      <c r="C46" s="209"/>
      <c r="D46" s="204" t="s">
        <v>287</v>
      </c>
      <c r="E46" s="236">
        <f>E47+E48</f>
        <v>4124587</v>
      </c>
    </row>
    <row r="47" spans="1:5" ht="14.25" customHeight="1">
      <c r="A47" s="201"/>
      <c r="B47" s="202"/>
      <c r="C47" s="209" t="s">
        <v>288</v>
      </c>
      <c r="D47" s="199" t="s">
        <v>289</v>
      </c>
      <c r="E47" s="235">
        <v>4024587</v>
      </c>
    </row>
    <row r="48" spans="1:5" ht="13.5" customHeight="1">
      <c r="A48" s="201"/>
      <c r="B48" s="202"/>
      <c r="C48" s="209" t="s">
        <v>290</v>
      </c>
      <c r="D48" s="199" t="s">
        <v>291</v>
      </c>
      <c r="E48" s="235">
        <v>100000</v>
      </c>
    </row>
    <row r="49" spans="1:5" ht="15" customHeight="1">
      <c r="A49" s="201" t="s">
        <v>292</v>
      </c>
      <c r="B49" s="202"/>
      <c r="C49" s="209"/>
      <c r="D49" s="204" t="s">
        <v>293</v>
      </c>
      <c r="E49" s="236">
        <f>E51+E52+E54</f>
        <v>20473981</v>
      </c>
    </row>
    <row r="50" spans="1:5" ht="14.25" customHeight="1">
      <c r="A50" s="201"/>
      <c r="B50" s="202" t="s">
        <v>294</v>
      </c>
      <c r="C50" s="209"/>
      <c r="D50" s="204" t="s">
        <v>295</v>
      </c>
      <c r="E50" s="236">
        <v>16227872</v>
      </c>
    </row>
    <row r="51" spans="1:5" ht="14.25" customHeight="1">
      <c r="A51" s="201"/>
      <c r="B51" s="202"/>
      <c r="C51" s="209" t="s">
        <v>296</v>
      </c>
      <c r="D51" s="199" t="s">
        <v>297</v>
      </c>
      <c r="E51" s="235">
        <v>16227872</v>
      </c>
    </row>
    <row r="52" spans="1:5" ht="14.25" customHeight="1">
      <c r="A52" s="201"/>
      <c r="B52" s="202" t="s">
        <v>298</v>
      </c>
      <c r="C52" s="209"/>
      <c r="D52" s="204" t="s">
        <v>299</v>
      </c>
      <c r="E52" s="236">
        <v>2857164</v>
      </c>
    </row>
    <row r="53" spans="1:5" ht="14.25" customHeight="1">
      <c r="A53" s="201"/>
      <c r="B53" s="202"/>
      <c r="C53" s="209" t="s">
        <v>296</v>
      </c>
      <c r="D53" s="199" t="s">
        <v>297</v>
      </c>
      <c r="E53" s="235">
        <v>2857164</v>
      </c>
    </row>
    <row r="54" spans="1:5" ht="14.25" customHeight="1">
      <c r="A54" s="201"/>
      <c r="B54" s="202" t="s">
        <v>300</v>
      </c>
      <c r="C54" s="209"/>
      <c r="D54" s="204" t="s">
        <v>301</v>
      </c>
      <c r="E54" s="236">
        <v>1388945</v>
      </c>
    </row>
    <row r="55" spans="1:5" ht="14.25" customHeight="1">
      <c r="A55" s="201"/>
      <c r="B55" s="202"/>
      <c r="C55" s="209" t="s">
        <v>296</v>
      </c>
      <c r="D55" s="199" t="s">
        <v>297</v>
      </c>
      <c r="E55" s="235">
        <v>1388945</v>
      </c>
    </row>
    <row r="56" spans="1:5" ht="14.25" customHeight="1">
      <c r="A56" s="201" t="s">
        <v>302</v>
      </c>
      <c r="B56" s="202"/>
      <c r="C56" s="209"/>
      <c r="D56" s="204" t="s">
        <v>303</v>
      </c>
      <c r="E56" s="236">
        <f>E58+E59+E62+E64</f>
        <v>258880</v>
      </c>
    </row>
    <row r="57" spans="1:5" ht="14.25" customHeight="1">
      <c r="A57" s="201"/>
      <c r="B57" s="202" t="s">
        <v>304</v>
      </c>
      <c r="C57" s="209"/>
      <c r="D57" s="204" t="s">
        <v>305</v>
      </c>
      <c r="E57" s="236">
        <v>17580</v>
      </c>
    </row>
    <row r="58" spans="1:5" ht="44.25" customHeight="1">
      <c r="A58" s="201"/>
      <c r="B58" s="202"/>
      <c r="C58" s="209" t="s">
        <v>264</v>
      </c>
      <c r="D58" s="199" t="s">
        <v>266</v>
      </c>
      <c r="E58" s="235">
        <v>17580</v>
      </c>
    </row>
    <row r="59" spans="1:5" ht="14.25" customHeight="1">
      <c r="A59" s="201"/>
      <c r="B59" s="202" t="s">
        <v>306</v>
      </c>
      <c r="C59" s="209"/>
      <c r="D59" s="204" t="s">
        <v>307</v>
      </c>
      <c r="E59" s="236">
        <f>E60+E61</f>
        <v>193000</v>
      </c>
    </row>
    <row r="60" spans="1:5" ht="45" customHeight="1">
      <c r="A60" s="201"/>
      <c r="B60" s="202"/>
      <c r="C60" s="209" t="s">
        <v>264</v>
      </c>
      <c r="D60" s="199" t="s">
        <v>266</v>
      </c>
      <c r="E60" s="235">
        <v>113000</v>
      </c>
    </row>
    <row r="61" spans="1:5" ht="14.25" customHeight="1">
      <c r="A61" s="201"/>
      <c r="B61" s="202"/>
      <c r="C61" s="209" t="s">
        <v>308</v>
      </c>
      <c r="D61" s="199" t="s">
        <v>309</v>
      </c>
      <c r="E61" s="235">
        <v>80000</v>
      </c>
    </row>
    <row r="62" spans="1:5" ht="27" customHeight="1">
      <c r="A62" s="201"/>
      <c r="B62" s="202" t="s">
        <v>310</v>
      </c>
      <c r="C62" s="209"/>
      <c r="D62" s="204" t="s">
        <v>311</v>
      </c>
      <c r="E62" s="236">
        <v>46300</v>
      </c>
    </row>
    <row r="63" spans="1:5" ht="14.25" customHeight="1">
      <c r="A63" s="201"/>
      <c r="B63" s="202"/>
      <c r="C63" s="209" t="s">
        <v>308</v>
      </c>
      <c r="D63" s="199" t="s">
        <v>312</v>
      </c>
      <c r="E63" s="235">
        <v>46300</v>
      </c>
    </row>
    <row r="64" spans="1:5" ht="14.25" customHeight="1">
      <c r="A64" s="201"/>
      <c r="B64" s="202" t="s">
        <v>313</v>
      </c>
      <c r="C64" s="209"/>
      <c r="D64" s="204" t="s">
        <v>14</v>
      </c>
      <c r="E64" s="236">
        <v>2000</v>
      </c>
    </row>
    <row r="65" spans="1:5" ht="14.25" customHeight="1">
      <c r="A65" s="201"/>
      <c r="B65" s="202"/>
      <c r="C65" s="209" t="s">
        <v>314</v>
      </c>
      <c r="D65" s="199" t="s">
        <v>315</v>
      </c>
      <c r="E65" s="235">
        <v>2000</v>
      </c>
    </row>
    <row r="66" spans="1:5" ht="14.25" customHeight="1">
      <c r="A66" s="201" t="s">
        <v>316</v>
      </c>
      <c r="B66" s="202"/>
      <c r="C66" s="209"/>
      <c r="D66" s="204" t="s">
        <v>317</v>
      </c>
      <c r="E66" s="236">
        <v>44800</v>
      </c>
    </row>
    <row r="67" spans="1:5" ht="14.25" customHeight="1">
      <c r="A67" s="201"/>
      <c r="B67" s="202" t="s">
        <v>318</v>
      </c>
      <c r="C67" s="209"/>
      <c r="D67" s="204" t="s">
        <v>319</v>
      </c>
      <c r="E67" s="236">
        <f>E69+E68</f>
        <v>44800</v>
      </c>
    </row>
    <row r="68" spans="1:5" ht="48" customHeight="1">
      <c r="A68" s="201"/>
      <c r="B68" s="202"/>
      <c r="C68" s="209" t="s">
        <v>320</v>
      </c>
      <c r="D68" s="199" t="s">
        <v>321</v>
      </c>
      <c r="E68" s="235">
        <v>33600</v>
      </c>
    </row>
    <row r="69" spans="1:5" ht="52.5" customHeight="1">
      <c r="A69" s="201"/>
      <c r="B69" s="202"/>
      <c r="C69" s="209" t="s">
        <v>322</v>
      </c>
      <c r="D69" s="199" t="s">
        <v>321</v>
      </c>
      <c r="E69" s="235">
        <v>11200</v>
      </c>
    </row>
    <row r="70" spans="1:5" ht="14.25" customHeight="1">
      <c r="A70" s="201" t="s">
        <v>323</v>
      </c>
      <c r="B70" s="202"/>
      <c r="C70" s="209"/>
      <c r="D70" s="204" t="s">
        <v>324</v>
      </c>
      <c r="E70" s="236">
        <f>E72</f>
        <v>631000</v>
      </c>
    </row>
    <row r="71" spans="1:5" ht="28.5" customHeight="1">
      <c r="A71" s="201"/>
      <c r="B71" s="202" t="s">
        <v>325</v>
      </c>
      <c r="C71" s="209"/>
      <c r="D71" s="204" t="s">
        <v>326</v>
      </c>
      <c r="E71" s="236">
        <v>631000</v>
      </c>
    </row>
    <row r="72" spans="1:5" ht="29.25" customHeight="1">
      <c r="A72" s="201"/>
      <c r="B72" s="202"/>
      <c r="C72" s="209" t="s">
        <v>273</v>
      </c>
      <c r="D72" s="199" t="s">
        <v>233</v>
      </c>
      <c r="E72" s="235">
        <v>631000</v>
      </c>
    </row>
    <row r="73" spans="1:5" ht="13.5" customHeight="1">
      <c r="A73" s="201" t="s">
        <v>327</v>
      </c>
      <c r="B73" s="202"/>
      <c r="C73" s="209"/>
      <c r="D73" s="204" t="s">
        <v>328</v>
      </c>
      <c r="E73" s="236">
        <f>E74+E78</f>
        <v>1528208</v>
      </c>
    </row>
    <row r="74" spans="1:5" ht="15.75" customHeight="1">
      <c r="A74" s="201"/>
      <c r="B74" s="202" t="s">
        <v>329</v>
      </c>
      <c r="C74" s="209"/>
      <c r="D74" s="204" t="s">
        <v>330</v>
      </c>
      <c r="E74" s="235">
        <f>E75+E76+E77</f>
        <v>1502920</v>
      </c>
    </row>
    <row r="75" spans="1:5" ht="14.25" customHeight="1">
      <c r="A75" s="201"/>
      <c r="B75" s="202"/>
      <c r="C75" s="209" t="s">
        <v>263</v>
      </c>
      <c r="D75" s="199" t="s">
        <v>261</v>
      </c>
      <c r="E75" s="235">
        <v>631230</v>
      </c>
    </row>
    <row r="76" spans="1:5" ht="48" customHeight="1">
      <c r="A76" s="201"/>
      <c r="B76" s="202"/>
      <c r="C76" s="209" t="s">
        <v>264</v>
      </c>
      <c r="D76" s="199" t="s">
        <v>266</v>
      </c>
      <c r="E76" s="235">
        <v>490</v>
      </c>
    </row>
    <row r="77" spans="1:5" ht="15" customHeight="1">
      <c r="A77" s="201"/>
      <c r="B77" s="202"/>
      <c r="C77" s="209" t="s">
        <v>331</v>
      </c>
      <c r="D77" s="199" t="s">
        <v>332</v>
      </c>
      <c r="E77" s="235">
        <v>871200</v>
      </c>
    </row>
    <row r="78" spans="1:5" ht="15.75" customHeight="1">
      <c r="A78" s="201"/>
      <c r="B78" s="202" t="s">
        <v>333</v>
      </c>
      <c r="C78" s="209"/>
      <c r="D78" s="204" t="s">
        <v>334</v>
      </c>
      <c r="E78" s="236">
        <f>E79+E80</f>
        <v>25288</v>
      </c>
    </row>
    <row r="79" spans="1:5" ht="29.25" customHeight="1">
      <c r="A79" s="201"/>
      <c r="B79" s="202"/>
      <c r="C79" s="209" t="s">
        <v>335</v>
      </c>
      <c r="D79" s="199" t="s">
        <v>336</v>
      </c>
      <c r="E79" s="235">
        <v>12644</v>
      </c>
    </row>
    <row r="80" spans="1:5" ht="29.25" customHeight="1">
      <c r="A80" s="201"/>
      <c r="B80" s="202"/>
      <c r="C80" s="209" t="s">
        <v>337</v>
      </c>
      <c r="D80" s="199" t="s">
        <v>338</v>
      </c>
      <c r="E80" s="235">
        <v>12644</v>
      </c>
    </row>
    <row r="81" spans="1:5" ht="15.75" customHeight="1">
      <c r="A81" s="201" t="s">
        <v>339</v>
      </c>
      <c r="B81" s="202"/>
      <c r="C81" s="209"/>
      <c r="D81" s="204" t="s">
        <v>340</v>
      </c>
      <c r="E81" s="236">
        <f>E82+E84</f>
        <v>283800</v>
      </c>
    </row>
    <row r="82" spans="1:5" ht="15.75" customHeight="1">
      <c r="A82" s="201"/>
      <c r="B82" s="202" t="s">
        <v>341</v>
      </c>
      <c r="C82" s="209"/>
      <c r="D82" s="204" t="s">
        <v>342</v>
      </c>
      <c r="E82" s="236">
        <v>76000</v>
      </c>
    </row>
    <row r="83" spans="1:5" ht="29.25" customHeight="1">
      <c r="A83" s="201"/>
      <c r="B83" s="202"/>
      <c r="C83" s="209" t="s">
        <v>273</v>
      </c>
      <c r="D83" s="199" t="s">
        <v>233</v>
      </c>
      <c r="E83" s="235">
        <v>76000</v>
      </c>
    </row>
    <row r="84" spans="1:5" ht="16.5" customHeight="1">
      <c r="A84" s="201"/>
      <c r="B84" s="202" t="s">
        <v>343</v>
      </c>
      <c r="C84" s="209"/>
      <c r="D84" s="204" t="s">
        <v>344</v>
      </c>
      <c r="E84" s="236">
        <f>E85</f>
        <v>207800</v>
      </c>
    </row>
    <row r="85" spans="1:5" ht="45.75" customHeight="1">
      <c r="A85" s="201"/>
      <c r="B85" s="202"/>
      <c r="C85" s="209" t="s">
        <v>345</v>
      </c>
      <c r="D85" s="199" t="s">
        <v>346</v>
      </c>
      <c r="E85" s="235">
        <v>207800</v>
      </c>
    </row>
    <row r="86" spans="1:5" ht="18" customHeight="1">
      <c r="A86" s="201" t="s">
        <v>347</v>
      </c>
      <c r="B86" s="202"/>
      <c r="C86" s="209"/>
      <c r="D86" s="204" t="s">
        <v>348</v>
      </c>
      <c r="E86" s="236">
        <f>E87+E89+E91</f>
        <v>476650</v>
      </c>
    </row>
    <row r="87" spans="1:5" ht="17.25" customHeight="1">
      <c r="A87" s="201"/>
      <c r="B87" s="202" t="s">
        <v>349</v>
      </c>
      <c r="C87" s="209"/>
      <c r="D87" s="204" t="s">
        <v>350</v>
      </c>
      <c r="E87" s="236">
        <v>35000</v>
      </c>
    </row>
    <row r="88" spans="1:5" ht="13.5" customHeight="1">
      <c r="A88" s="201"/>
      <c r="B88" s="202"/>
      <c r="C88" s="209" t="s">
        <v>263</v>
      </c>
      <c r="D88" s="199" t="s">
        <v>261</v>
      </c>
      <c r="E88" s="235">
        <v>35000</v>
      </c>
    </row>
    <row r="89" spans="1:5" ht="17.25" customHeight="1">
      <c r="A89" s="201"/>
      <c r="B89" s="202" t="s">
        <v>351</v>
      </c>
      <c r="C89" s="209"/>
      <c r="D89" s="204" t="s">
        <v>352</v>
      </c>
      <c r="E89" s="236">
        <f>E90</f>
        <v>260000</v>
      </c>
    </row>
    <row r="90" spans="1:5" ht="15.75" customHeight="1">
      <c r="A90" s="201"/>
      <c r="B90" s="202"/>
      <c r="C90" s="209" t="s">
        <v>308</v>
      </c>
      <c r="D90" s="199" t="s">
        <v>312</v>
      </c>
      <c r="E90" s="235">
        <v>260000</v>
      </c>
    </row>
    <row r="91" spans="1:5" ht="13.5" customHeight="1">
      <c r="A91" s="201"/>
      <c r="B91" s="202" t="s">
        <v>353</v>
      </c>
      <c r="C91" s="209"/>
      <c r="D91" s="204" t="s">
        <v>354</v>
      </c>
      <c r="E91" s="236">
        <f>E92+E93</f>
        <v>181650</v>
      </c>
    </row>
    <row r="92" spans="1:5" ht="45.75" customHeight="1">
      <c r="A92" s="201"/>
      <c r="B92" s="202"/>
      <c r="C92" s="209" t="s">
        <v>320</v>
      </c>
      <c r="D92" s="199" t="s">
        <v>321</v>
      </c>
      <c r="E92" s="235">
        <v>123231</v>
      </c>
    </row>
    <row r="93" spans="1:5" ht="43.5" customHeight="1">
      <c r="A93" s="201"/>
      <c r="B93" s="202"/>
      <c r="C93" s="209" t="s">
        <v>322</v>
      </c>
      <c r="D93" s="199" t="s">
        <v>321</v>
      </c>
      <c r="E93" s="235">
        <v>58419</v>
      </c>
    </row>
    <row r="94" spans="1:5" ht="14.25" customHeight="1">
      <c r="A94" s="201" t="s">
        <v>355</v>
      </c>
      <c r="B94" s="202"/>
      <c r="C94" s="209"/>
      <c r="D94" s="204" t="s">
        <v>356</v>
      </c>
      <c r="E94" s="236">
        <f>E95</f>
        <v>455000</v>
      </c>
    </row>
    <row r="95" spans="1:5" ht="14.25" customHeight="1">
      <c r="A95" s="201"/>
      <c r="B95" s="202" t="s">
        <v>357</v>
      </c>
      <c r="C95" s="209"/>
      <c r="D95" s="204" t="s">
        <v>358</v>
      </c>
      <c r="E95" s="236">
        <f>E96</f>
        <v>455000</v>
      </c>
    </row>
    <row r="96" spans="1:5" ht="14.25" customHeight="1">
      <c r="A96" s="201"/>
      <c r="B96" s="202"/>
      <c r="C96" s="209" t="s">
        <v>308</v>
      </c>
      <c r="D96" s="199" t="s">
        <v>312</v>
      </c>
      <c r="E96" s="235">
        <v>455000</v>
      </c>
    </row>
    <row r="97" spans="1:5" s="25" customFormat="1" ht="19.5" customHeight="1">
      <c r="A97" s="327" t="s">
        <v>360</v>
      </c>
      <c r="B97" s="328"/>
      <c r="C97" s="328"/>
      <c r="D97" s="329"/>
      <c r="E97" s="237">
        <f>E6+E11+E15+E19+E27+E38+E43+E49+E56+E67+E70+E73+E81+E86+E94</f>
        <v>31920626</v>
      </c>
    </row>
    <row r="98" spans="1:5" ht="15.75">
      <c r="A98" s="205"/>
      <c r="B98" s="127"/>
      <c r="C98" s="127"/>
      <c r="D98" s="127"/>
      <c r="E98" s="127"/>
    </row>
    <row r="99" spans="1:5" ht="15.75">
      <c r="A99" s="206"/>
      <c r="B99" s="127"/>
      <c r="C99" s="127"/>
      <c r="D99" s="127"/>
      <c r="E99" s="127"/>
    </row>
    <row r="100" spans="2:5" ht="18">
      <c r="B100" s="66"/>
      <c r="C100" s="67"/>
      <c r="D100" s="67"/>
      <c r="E100" s="67"/>
    </row>
    <row r="101" spans="2:5" ht="18">
      <c r="B101" s="67"/>
      <c r="C101" s="67"/>
      <c r="D101" s="67"/>
      <c r="E101" s="67"/>
    </row>
    <row r="102" spans="2:5" ht="18">
      <c r="B102" s="67"/>
      <c r="C102" s="67"/>
      <c r="D102" s="67"/>
      <c r="E102" s="67"/>
    </row>
    <row r="103" spans="2:5" ht="18">
      <c r="B103" s="67"/>
      <c r="C103" s="67"/>
      <c r="D103" s="67"/>
      <c r="E103" s="67"/>
    </row>
    <row r="104" spans="2:5" ht="18">
      <c r="B104" s="67"/>
      <c r="C104" s="67"/>
      <c r="D104" s="67"/>
      <c r="E104" s="67"/>
    </row>
    <row r="105" spans="2:5" ht="18">
      <c r="B105" s="67"/>
      <c r="C105" s="67"/>
      <c r="D105" s="67"/>
      <c r="E105" s="67"/>
    </row>
    <row r="106" spans="2:5" ht="18">
      <c r="B106" s="67"/>
      <c r="C106" s="67"/>
      <c r="D106" s="67"/>
      <c r="E106" s="67"/>
    </row>
    <row r="107" spans="2:5" ht="18">
      <c r="B107" s="67"/>
      <c r="C107" s="67"/>
      <c r="D107" s="67"/>
      <c r="E107" s="67"/>
    </row>
    <row r="108" spans="2:5" ht="18">
      <c r="B108" s="67"/>
      <c r="C108" s="67"/>
      <c r="D108" s="67"/>
      <c r="E108" s="67"/>
    </row>
    <row r="109" spans="2:5" ht="18">
      <c r="B109" s="67"/>
      <c r="C109" s="67"/>
      <c r="D109" s="67"/>
      <c r="E109" s="67"/>
    </row>
    <row r="110" spans="2:5" ht="18">
      <c r="B110" s="67"/>
      <c r="C110" s="67"/>
      <c r="D110" s="67"/>
      <c r="E110" s="67"/>
    </row>
    <row r="111" spans="2:5" ht="18">
      <c r="B111" s="67"/>
      <c r="C111" s="67"/>
      <c r="D111" s="67"/>
      <c r="E111" s="67"/>
    </row>
    <row r="112" spans="2:5" ht="18">
      <c r="B112" s="67"/>
      <c r="C112" s="67"/>
      <c r="D112" s="67"/>
      <c r="E112" s="67"/>
    </row>
    <row r="113" spans="2:5" ht="18">
      <c r="B113" s="67"/>
      <c r="C113" s="67"/>
      <c r="D113" s="67"/>
      <c r="E113" s="67"/>
    </row>
    <row r="114" spans="2:5" ht="18">
      <c r="B114" s="67"/>
      <c r="C114" s="67"/>
      <c r="D114" s="67"/>
      <c r="E114" s="67"/>
    </row>
    <row r="115" spans="2:5" ht="18">
      <c r="B115" s="67"/>
      <c r="C115" s="67"/>
      <c r="D115" s="67"/>
      <c r="E115" s="67"/>
    </row>
    <row r="116" spans="2:5" ht="18">
      <c r="B116" s="67"/>
      <c r="C116" s="67"/>
      <c r="D116" s="67"/>
      <c r="E116" s="67"/>
    </row>
    <row r="117" spans="2:5" ht="18">
      <c r="B117" s="67"/>
      <c r="C117" s="67"/>
      <c r="D117" s="67"/>
      <c r="E117" s="67"/>
    </row>
    <row r="118" spans="2:5" ht="18">
      <c r="B118" s="67"/>
      <c r="C118" s="67"/>
      <c r="D118" s="67"/>
      <c r="E118" s="67"/>
    </row>
    <row r="119" spans="2:5" ht="18">
      <c r="B119" s="67"/>
      <c r="C119" s="67"/>
      <c r="D119" s="67"/>
      <c r="E119" s="67"/>
    </row>
    <row r="120" spans="2:5" ht="18">
      <c r="B120" s="67"/>
      <c r="C120" s="67"/>
      <c r="D120" s="67"/>
      <c r="E120" s="67"/>
    </row>
    <row r="121" spans="2:5" ht="18">
      <c r="B121" s="67"/>
      <c r="C121" s="67"/>
      <c r="D121" s="67"/>
      <c r="E121" s="67"/>
    </row>
    <row r="122" spans="2:5" ht="18">
      <c r="B122" s="67"/>
      <c r="C122" s="67"/>
      <c r="D122" s="67"/>
      <c r="E122" s="67"/>
    </row>
    <row r="123" spans="2:5" ht="18">
      <c r="B123" s="67"/>
      <c r="C123" s="67"/>
      <c r="D123" s="67"/>
      <c r="E123" s="67"/>
    </row>
    <row r="124" spans="2:5" ht="18">
      <c r="B124" s="67"/>
      <c r="C124" s="67"/>
      <c r="D124" s="67"/>
      <c r="E124" s="67"/>
    </row>
    <row r="125" spans="2:5" ht="18">
      <c r="B125" s="67"/>
      <c r="C125" s="67"/>
      <c r="D125" s="67"/>
      <c r="E125" s="67"/>
    </row>
    <row r="126" spans="2:5" ht="18">
      <c r="B126" s="67"/>
      <c r="C126" s="67"/>
      <c r="D126" s="67"/>
      <c r="E126" s="67"/>
    </row>
    <row r="127" spans="2:5" ht="18">
      <c r="B127" s="67"/>
      <c r="C127" s="67"/>
      <c r="D127" s="67"/>
      <c r="E127" s="67"/>
    </row>
    <row r="128" spans="2:5" ht="18">
      <c r="B128" s="67"/>
      <c r="C128" s="67"/>
      <c r="D128" s="67"/>
      <c r="E128" s="67"/>
    </row>
    <row r="129" spans="2:5" ht="18">
      <c r="B129" s="67"/>
      <c r="C129" s="67"/>
      <c r="D129" s="67"/>
      <c r="E129" s="67"/>
    </row>
    <row r="130" spans="2:5" ht="18">
      <c r="B130" s="67"/>
      <c r="C130" s="67"/>
      <c r="D130" s="67"/>
      <c r="E130" s="67"/>
    </row>
    <row r="131" spans="2:5" ht="18">
      <c r="B131" s="67"/>
      <c r="C131" s="67"/>
      <c r="D131" s="67"/>
      <c r="E131" s="67"/>
    </row>
  </sheetData>
  <mergeCells count="7">
    <mergeCell ref="B1:E1"/>
    <mergeCell ref="A97:D97"/>
    <mergeCell ref="A3:A4"/>
    <mergeCell ref="B3:B4"/>
    <mergeCell ref="C3:C4"/>
    <mergeCell ref="D3:D4"/>
    <mergeCell ref="E3:E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Zarządu Powiatu
 nr ...............
z dnia ..............................</oddHeader>
  </headerFooter>
  <ignoredErrors>
    <ignoredError sqref="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A16" sqref="A16:B16"/>
    </sheetView>
  </sheetViews>
  <sheetFormatPr defaultColWidth="9.00390625" defaultRowHeight="12.75"/>
  <cols>
    <col min="1" max="1" width="4.75390625" style="36" customWidth="1"/>
    <col min="2" max="2" width="35.25390625" style="36" customWidth="1"/>
    <col min="3" max="3" width="14.125" style="145" customWidth="1"/>
    <col min="4" max="4" width="10.75390625" style="145" customWidth="1"/>
    <col min="5" max="5" width="10.25390625" style="145" customWidth="1"/>
    <col min="6" max="6" width="8.75390625" style="145" customWidth="1"/>
    <col min="7" max="7" width="10.875" style="145" customWidth="1"/>
    <col min="8" max="8" width="9.75390625" style="145" customWidth="1"/>
    <col min="9" max="9" width="10.625" style="145" bestFit="1" customWidth="1"/>
    <col min="10" max="10" width="14.125" style="145" customWidth="1"/>
    <col min="11" max="11" width="13.625" style="145" customWidth="1"/>
  </cols>
  <sheetData>
    <row r="1" spans="1:10" ht="16.5">
      <c r="A1" s="388" t="s">
        <v>61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16.5">
      <c r="A2" s="388" t="s">
        <v>174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6" customHeight="1">
      <c r="A3" s="39"/>
      <c r="B3" s="39"/>
      <c r="C3" s="146"/>
      <c r="D3" s="146"/>
      <c r="E3" s="146"/>
      <c r="F3" s="146"/>
      <c r="G3" s="146"/>
      <c r="H3" s="146"/>
      <c r="I3" s="146"/>
      <c r="J3" s="146"/>
    </row>
    <row r="4" spans="1:11" ht="12.75">
      <c r="A4" s="41"/>
      <c r="B4" s="41"/>
      <c r="C4" s="147"/>
      <c r="D4" s="147"/>
      <c r="E4" s="147"/>
      <c r="F4" s="147"/>
      <c r="G4" s="147"/>
      <c r="H4" s="147"/>
      <c r="I4" s="147"/>
      <c r="K4" s="148" t="s">
        <v>41</v>
      </c>
    </row>
    <row r="5" spans="1:11" s="122" customFormat="1" ht="27" customHeight="1">
      <c r="A5" s="374" t="s">
        <v>62</v>
      </c>
      <c r="B5" s="374" t="s">
        <v>0</v>
      </c>
      <c r="C5" s="384" t="s">
        <v>443</v>
      </c>
      <c r="D5" s="389" t="s">
        <v>444</v>
      </c>
      <c r="E5" s="390"/>
      <c r="F5" s="390"/>
      <c r="G5" s="391"/>
      <c r="H5" s="384" t="s">
        <v>445</v>
      </c>
      <c r="I5" s="384"/>
      <c r="J5" s="384" t="s">
        <v>440</v>
      </c>
      <c r="K5" s="384" t="s">
        <v>178</v>
      </c>
    </row>
    <row r="6" spans="1:11" s="122" customFormat="1" ht="15" customHeight="1">
      <c r="A6" s="374"/>
      <c r="B6" s="374"/>
      <c r="C6" s="384"/>
      <c r="D6" s="384" t="s">
        <v>7</v>
      </c>
      <c r="E6" s="385" t="s">
        <v>6</v>
      </c>
      <c r="F6" s="386"/>
      <c r="G6" s="387"/>
      <c r="H6" s="384" t="s">
        <v>7</v>
      </c>
      <c r="I6" s="384" t="s">
        <v>67</v>
      </c>
      <c r="J6" s="384"/>
      <c r="K6" s="384"/>
    </row>
    <row r="7" spans="1:11" s="122" customFormat="1" ht="18" customHeight="1">
      <c r="A7" s="374"/>
      <c r="B7" s="374"/>
      <c r="C7" s="384"/>
      <c r="D7" s="384"/>
      <c r="E7" s="392" t="s">
        <v>442</v>
      </c>
      <c r="F7" s="385" t="s">
        <v>6</v>
      </c>
      <c r="G7" s="387"/>
      <c r="H7" s="384"/>
      <c r="I7" s="384"/>
      <c r="J7" s="384"/>
      <c r="K7" s="384"/>
    </row>
    <row r="8" spans="1:11" s="122" customFormat="1" ht="42" customHeight="1">
      <c r="A8" s="374"/>
      <c r="B8" s="374"/>
      <c r="C8" s="384"/>
      <c r="D8" s="384"/>
      <c r="E8" s="393"/>
      <c r="F8" s="267" t="s">
        <v>177</v>
      </c>
      <c r="G8" s="267" t="s">
        <v>176</v>
      </c>
      <c r="H8" s="384"/>
      <c r="I8" s="384"/>
      <c r="J8" s="384"/>
      <c r="K8" s="384"/>
    </row>
    <row r="9" spans="1:11" s="122" customFormat="1" ht="16.5" customHeight="1">
      <c r="A9" s="246">
        <v>1</v>
      </c>
      <c r="B9" s="246">
        <v>2</v>
      </c>
      <c r="C9" s="246">
        <v>3</v>
      </c>
      <c r="D9" s="246">
        <v>4</v>
      </c>
      <c r="E9" s="246">
        <v>5</v>
      </c>
      <c r="F9" s="246">
        <v>6</v>
      </c>
      <c r="G9" s="246">
        <v>7</v>
      </c>
      <c r="H9" s="246">
        <v>8</v>
      </c>
      <c r="I9" s="246">
        <v>9</v>
      </c>
      <c r="J9" s="246">
        <v>10</v>
      </c>
      <c r="K9" s="246">
        <v>11</v>
      </c>
    </row>
    <row r="10" spans="1:11" ht="19.5" customHeight="1">
      <c r="A10" s="265" t="s">
        <v>10</v>
      </c>
      <c r="B10" s="190" t="s">
        <v>14</v>
      </c>
      <c r="C10" s="233">
        <f>C11+C12</f>
        <v>160210</v>
      </c>
      <c r="D10" s="233">
        <f>D11+D12</f>
        <v>783600</v>
      </c>
      <c r="E10" s="271" t="s">
        <v>47</v>
      </c>
      <c r="F10" s="271" t="s">
        <v>47</v>
      </c>
      <c r="G10" s="271" t="s">
        <v>47</v>
      </c>
      <c r="H10" s="233">
        <f>H11+H12</f>
        <v>779600</v>
      </c>
      <c r="I10" s="233">
        <v>2000</v>
      </c>
      <c r="J10" s="233">
        <f>J11+J12</f>
        <v>121000</v>
      </c>
      <c r="K10" s="271" t="s">
        <v>47</v>
      </c>
    </row>
    <row r="11" spans="1:11" ht="29.25" customHeight="1">
      <c r="A11" s="37" t="s">
        <v>11</v>
      </c>
      <c r="B11" s="166" t="s">
        <v>441</v>
      </c>
      <c r="C11" s="250">
        <v>158000</v>
      </c>
      <c r="D11" s="250">
        <v>285600</v>
      </c>
      <c r="E11" s="269" t="s">
        <v>47</v>
      </c>
      <c r="F11" s="269" t="s">
        <v>47</v>
      </c>
      <c r="G11" s="269" t="s">
        <v>47</v>
      </c>
      <c r="H11" s="250">
        <v>285600</v>
      </c>
      <c r="I11" s="269" t="s">
        <v>47</v>
      </c>
      <c r="J11" s="250">
        <v>120000</v>
      </c>
      <c r="K11" s="269" t="s">
        <v>47</v>
      </c>
    </row>
    <row r="12" spans="1:11" ht="30.75" customHeight="1">
      <c r="A12" s="37" t="s">
        <v>12</v>
      </c>
      <c r="B12" s="166" t="s">
        <v>446</v>
      </c>
      <c r="C12" s="250">
        <v>2210</v>
      </c>
      <c r="D12" s="250">
        <v>498000</v>
      </c>
      <c r="E12" s="269" t="s">
        <v>47</v>
      </c>
      <c r="F12" s="269" t="s">
        <v>47</v>
      </c>
      <c r="G12" s="269" t="s">
        <v>47</v>
      </c>
      <c r="H12" s="250">
        <v>494000</v>
      </c>
      <c r="I12" s="269">
        <v>2000</v>
      </c>
      <c r="J12" s="250">
        <v>1000</v>
      </c>
      <c r="K12" s="269" t="s">
        <v>47</v>
      </c>
    </row>
    <row r="13" spans="1:11" ht="36" customHeight="1">
      <c r="A13" s="194" t="s">
        <v>15</v>
      </c>
      <c r="B13" s="273" t="s">
        <v>175</v>
      </c>
      <c r="C13" s="234">
        <f>C14</f>
        <v>90000</v>
      </c>
      <c r="D13" s="234">
        <f>D14</f>
        <v>40000</v>
      </c>
      <c r="E13" s="272" t="s">
        <v>47</v>
      </c>
      <c r="F13" s="272" t="s">
        <v>47</v>
      </c>
      <c r="G13" s="272" t="s">
        <v>47</v>
      </c>
      <c r="H13" s="234">
        <f>H14</f>
        <v>130000</v>
      </c>
      <c r="I13" s="234"/>
      <c r="J13" s="234"/>
      <c r="K13" s="272" t="s">
        <v>47</v>
      </c>
    </row>
    <row r="14" spans="1:11" ht="25.5" customHeight="1">
      <c r="A14" s="37" t="s">
        <v>11</v>
      </c>
      <c r="B14" s="166" t="s">
        <v>447</v>
      </c>
      <c r="C14" s="269">
        <v>90000</v>
      </c>
      <c r="D14" s="250">
        <v>40000</v>
      </c>
      <c r="E14" s="269" t="s">
        <v>47</v>
      </c>
      <c r="F14" s="269" t="s">
        <v>47</v>
      </c>
      <c r="G14" s="269" t="s">
        <v>47</v>
      </c>
      <c r="H14" s="250">
        <v>130000</v>
      </c>
      <c r="I14" s="269" t="s">
        <v>47</v>
      </c>
      <c r="J14" s="269" t="s">
        <v>47</v>
      </c>
      <c r="K14" s="269" t="s">
        <v>47</v>
      </c>
    </row>
    <row r="15" spans="1:11" ht="19.5" customHeight="1">
      <c r="A15" s="38"/>
      <c r="B15" s="266"/>
      <c r="C15" s="268"/>
      <c r="D15" s="268"/>
      <c r="E15" s="268"/>
      <c r="F15" s="270" t="s">
        <v>47</v>
      </c>
      <c r="G15" s="268"/>
      <c r="H15" s="268"/>
      <c r="I15" s="268"/>
      <c r="J15" s="268"/>
      <c r="K15" s="270" t="s">
        <v>47</v>
      </c>
    </row>
    <row r="16" spans="1:11" s="25" customFormat="1" ht="19.5" customHeight="1">
      <c r="A16" s="382" t="s">
        <v>156</v>
      </c>
      <c r="B16" s="382"/>
      <c r="C16" s="248">
        <f>C10+C13</f>
        <v>250210</v>
      </c>
      <c r="D16" s="248">
        <f>D10+D13</f>
        <v>823600</v>
      </c>
      <c r="E16" s="248"/>
      <c r="F16" s="255"/>
      <c r="G16" s="248"/>
      <c r="H16" s="248">
        <f>H10+H13</f>
        <v>909600</v>
      </c>
      <c r="I16" s="248">
        <f>I10</f>
        <v>2000</v>
      </c>
      <c r="J16" s="248">
        <f>J10</f>
        <v>121000</v>
      </c>
      <c r="K16" s="255"/>
    </row>
    <row r="17" ht="4.5" customHeight="1"/>
    <row r="18" ht="12.75" customHeight="1">
      <c r="A18" s="42"/>
    </row>
    <row r="19" ht="12.75">
      <c r="A19" s="42"/>
    </row>
    <row r="20" ht="12.75">
      <c r="A20" s="42"/>
    </row>
    <row r="21" ht="12.75">
      <c r="A21" s="42"/>
    </row>
  </sheetData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Zarzadu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00390625" defaultRowHeight="12.75"/>
  <cols>
    <col min="1" max="1" width="4.125" style="158" customWidth="1"/>
    <col min="2" max="2" width="8.125" style="158" customWidth="1"/>
    <col min="3" max="3" width="10.00390625" style="158" customWidth="1"/>
    <col min="4" max="4" width="4.75390625" style="48" customWidth="1"/>
    <col min="5" max="5" width="26.25390625" style="47" customWidth="1"/>
    <col min="6" max="6" width="25.125" style="47" customWidth="1"/>
    <col min="7" max="7" width="15.75390625" style="47" customWidth="1"/>
  </cols>
  <sheetData>
    <row r="1" spans="1:7" ht="19.5" customHeight="1">
      <c r="A1" s="325" t="s">
        <v>90</v>
      </c>
      <c r="B1" s="325"/>
      <c r="C1" s="325"/>
      <c r="D1" s="325"/>
      <c r="E1" s="325"/>
      <c r="F1" s="325"/>
      <c r="G1" s="325"/>
    </row>
    <row r="2" spans="5:7" ht="19.5" customHeight="1">
      <c r="E2" s="39"/>
      <c r="F2" s="39"/>
      <c r="G2" s="39"/>
    </row>
    <row r="3" spans="5:7" ht="19.5" customHeight="1">
      <c r="E3" s="63"/>
      <c r="F3" s="63"/>
      <c r="G3" s="70" t="s">
        <v>41</v>
      </c>
    </row>
    <row r="4" spans="1:7" ht="19.5" customHeight="1">
      <c r="A4" s="397" t="s">
        <v>62</v>
      </c>
      <c r="B4" s="397" t="s">
        <v>2</v>
      </c>
      <c r="C4" s="397" t="s">
        <v>3</v>
      </c>
      <c r="D4" s="398" t="s">
        <v>162</v>
      </c>
      <c r="E4" s="313" t="s">
        <v>88</v>
      </c>
      <c r="F4" s="313" t="s">
        <v>89</v>
      </c>
      <c r="G4" s="313" t="s">
        <v>42</v>
      </c>
    </row>
    <row r="5" spans="1:7" ht="19.5" customHeight="1">
      <c r="A5" s="397"/>
      <c r="B5" s="397"/>
      <c r="C5" s="397"/>
      <c r="D5" s="399"/>
      <c r="E5" s="313"/>
      <c r="F5" s="313"/>
      <c r="G5" s="313"/>
    </row>
    <row r="6" spans="1:7" ht="19.5" customHeight="1">
      <c r="A6" s="397"/>
      <c r="B6" s="397"/>
      <c r="C6" s="397"/>
      <c r="D6" s="334"/>
      <c r="E6" s="313"/>
      <c r="F6" s="313"/>
      <c r="G6" s="313"/>
    </row>
    <row r="7" spans="1:7" ht="15.75" customHeight="1">
      <c r="A7" s="141">
        <v>1</v>
      </c>
      <c r="B7" s="141">
        <v>2</v>
      </c>
      <c r="C7" s="141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30" customHeight="1">
      <c r="A8" s="50"/>
      <c r="B8" s="50"/>
      <c r="C8" s="50"/>
      <c r="D8" s="155"/>
      <c r="E8" s="152"/>
      <c r="F8" s="152"/>
      <c r="G8" s="149"/>
    </row>
    <row r="9" spans="1:7" ht="30" customHeight="1">
      <c r="A9" s="55"/>
      <c r="B9" s="55"/>
      <c r="C9" s="55"/>
      <c r="D9" s="156"/>
      <c r="E9" s="153"/>
      <c r="F9" s="153"/>
      <c r="G9" s="150"/>
    </row>
    <row r="10" spans="1:7" ht="30" customHeight="1">
      <c r="A10" s="55"/>
      <c r="B10" s="55"/>
      <c r="C10" s="55"/>
      <c r="D10" s="156"/>
      <c r="E10" s="153"/>
      <c r="F10" s="153"/>
      <c r="G10" s="150"/>
    </row>
    <row r="11" spans="1:7" ht="30" customHeight="1">
      <c r="A11" s="55"/>
      <c r="B11" s="55"/>
      <c r="C11" s="55"/>
      <c r="D11" s="156"/>
      <c r="E11" s="153"/>
      <c r="F11" s="153"/>
      <c r="G11" s="150"/>
    </row>
    <row r="12" spans="1:7" ht="30" customHeight="1">
      <c r="A12" s="60"/>
      <c r="B12" s="60"/>
      <c r="C12" s="60"/>
      <c r="D12" s="157"/>
      <c r="E12" s="154"/>
      <c r="F12" s="154"/>
      <c r="G12" s="151"/>
    </row>
    <row r="13" spans="1:7" s="1" customFormat="1" ht="30" customHeight="1">
      <c r="A13" s="394" t="s">
        <v>156</v>
      </c>
      <c r="B13" s="395"/>
      <c r="C13" s="395"/>
      <c r="D13" s="395"/>
      <c r="E13" s="396"/>
      <c r="F13" s="110"/>
      <c r="G13" s="116"/>
    </row>
    <row r="15" ht="18.75">
      <c r="A15" s="142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6">
      <selection activeCell="F19" sqref="F19"/>
    </sheetView>
  </sheetViews>
  <sheetFormatPr defaultColWidth="9.00390625" defaultRowHeight="12.75"/>
  <cols>
    <col min="1" max="1" width="4.00390625" style="143" customWidth="1"/>
    <col min="2" max="2" width="8.125" style="143" customWidth="1"/>
    <col min="3" max="3" width="9.875" style="143" customWidth="1"/>
    <col min="4" max="4" width="5.75390625" style="40" customWidth="1"/>
    <col min="5" max="5" width="47.625" style="161" customWidth="1"/>
    <col min="6" max="6" width="18.875" style="63" customWidth="1"/>
    <col min="7" max="16384" width="9.125" style="1" customWidth="1"/>
  </cols>
  <sheetData>
    <row r="1" spans="1:6" ht="19.5" customHeight="1">
      <c r="A1" s="311" t="s">
        <v>448</v>
      </c>
      <c r="B1" s="311"/>
      <c r="C1" s="311"/>
      <c r="D1" s="311"/>
      <c r="E1" s="311"/>
      <c r="F1" s="311"/>
    </row>
    <row r="2" spans="5:6" ht="19.5" customHeight="1">
      <c r="E2" s="160"/>
      <c r="F2" s="39"/>
    </row>
    <row r="3" ht="19.5" customHeight="1">
      <c r="F3" s="128" t="s">
        <v>41</v>
      </c>
    </row>
    <row r="4" spans="1:6" ht="19.5" customHeight="1">
      <c r="A4" s="274" t="s">
        <v>62</v>
      </c>
      <c r="B4" s="274" t="s">
        <v>2</v>
      </c>
      <c r="C4" s="274" t="s">
        <v>3</v>
      </c>
      <c r="D4" s="162" t="s">
        <v>4</v>
      </c>
      <c r="E4" s="274" t="s">
        <v>45</v>
      </c>
      <c r="F4" s="162" t="s">
        <v>44</v>
      </c>
    </row>
    <row r="5" spans="1:6" ht="17.25" customHeight="1">
      <c r="A5" s="246">
        <v>1</v>
      </c>
      <c r="B5" s="246">
        <v>2</v>
      </c>
      <c r="C5" s="246">
        <v>3</v>
      </c>
      <c r="D5" s="210">
        <v>4</v>
      </c>
      <c r="E5" s="246">
        <v>5</v>
      </c>
      <c r="F5" s="210">
        <v>6</v>
      </c>
    </row>
    <row r="6" spans="1:6" ht="20.25" customHeight="1">
      <c r="A6" s="189" t="s">
        <v>449</v>
      </c>
      <c r="B6" s="189" t="s">
        <v>302</v>
      </c>
      <c r="C6" s="278"/>
      <c r="D6" s="129"/>
      <c r="E6" s="281" t="s">
        <v>303</v>
      </c>
      <c r="F6" s="233">
        <v>91800</v>
      </c>
    </row>
    <row r="7" spans="1:6" ht="17.25" customHeight="1">
      <c r="A7" s="279"/>
      <c r="B7" s="279"/>
      <c r="C7" s="193" t="s">
        <v>304</v>
      </c>
      <c r="D7" s="130"/>
      <c r="E7" s="282" t="s">
        <v>305</v>
      </c>
      <c r="F7" s="234">
        <v>52000</v>
      </c>
    </row>
    <row r="8" spans="1:6" ht="31.5" customHeight="1">
      <c r="A8" s="279"/>
      <c r="B8" s="279"/>
      <c r="C8" s="279"/>
      <c r="D8" s="130">
        <v>2540</v>
      </c>
      <c r="E8" s="283" t="s">
        <v>450</v>
      </c>
      <c r="F8" s="250">
        <v>52000</v>
      </c>
    </row>
    <row r="9" spans="1:6" ht="40.5" customHeight="1">
      <c r="A9" s="197"/>
      <c r="B9" s="197"/>
      <c r="C9" s="197"/>
      <c r="D9" s="198"/>
      <c r="E9" s="284" t="s">
        <v>451</v>
      </c>
      <c r="F9" s="235">
        <v>8300</v>
      </c>
    </row>
    <row r="10" spans="1:6" ht="30" customHeight="1">
      <c r="A10" s="197"/>
      <c r="B10" s="197"/>
      <c r="C10" s="197"/>
      <c r="D10" s="198"/>
      <c r="E10" s="284" t="s">
        <v>452</v>
      </c>
      <c r="F10" s="235">
        <v>8300</v>
      </c>
    </row>
    <row r="11" spans="1:6" ht="30" customHeight="1">
      <c r="A11" s="197"/>
      <c r="B11" s="197"/>
      <c r="C11" s="197"/>
      <c r="D11" s="198"/>
      <c r="E11" s="284" t="s">
        <v>453</v>
      </c>
      <c r="F11" s="235">
        <v>35400</v>
      </c>
    </row>
    <row r="12" spans="1:6" ht="13.5" customHeight="1">
      <c r="A12" s="197"/>
      <c r="B12" s="197"/>
      <c r="C12" s="202" t="s">
        <v>306</v>
      </c>
      <c r="D12" s="198"/>
      <c r="E12" s="286" t="s">
        <v>307</v>
      </c>
      <c r="F12" s="236">
        <v>39800</v>
      </c>
    </row>
    <row r="13" spans="1:6" ht="33.75" customHeight="1">
      <c r="A13" s="197"/>
      <c r="B13" s="197"/>
      <c r="C13" s="197"/>
      <c r="D13" s="198">
        <v>2540</v>
      </c>
      <c r="E13" s="283" t="s">
        <v>450</v>
      </c>
      <c r="F13" s="235">
        <v>39800</v>
      </c>
    </row>
    <row r="14" spans="1:6" ht="47.25" customHeight="1">
      <c r="A14" s="197"/>
      <c r="B14" s="197"/>
      <c r="C14" s="197"/>
      <c r="D14" s="198"/>
      <c r="E14" s="284" t="s">
        <v>454</v>
      </c>
      <c r="F14" s="235">
        <v>39800</v>
      </c>
    </row>
    <row r="15" spans="1:6" ht="13.5" customHeight="1">
      <c r="A15" s="202" t="s">
        <v>455</v>
      </c>
      <c r="B15" s="202" t="s">
        <v>323</v>
      </c>
      <c r="C15" s="197"/>
      <c r="D15" s="198"/>
      <c r="E15" s="286" t="s">
        <v>324</v>
      </c>
      <c r="F15" s="236">
        <v>44800</v>
      </c>
    </row>
    <row r="16" spans="1:6" ht="13.5" customHeight="1">
      <c r="A16" s="197"/>
      <c r="B16" s="197"/>
      <c r="C16" s="202" t="s">
        <v>406</v>
      </c>
      <c r="D16" s="198"/>
      <c r="E16" s="286" t="s">
        <v>407</v>
      </c>
      <c r="F16" s="236">
        <v>44800</v>
      </c>
    </row>
    <row r="17" spans="1:6" ht="54" customHeight="1">
      <c r="A17" s="197"/>
      <c r="B17" s="197"/>
      <c r="C17" s="197"/>
      <c r="D17" s="198">
        <v>2560</v>
      </c>
      <c r="E17" s="284" t="s">
        <v>456</v>
      </c>
      <c r="F17" s="235">
        <v>44800</v>
      </c>
    </row>
    <row r="18" spans="1:6" ht="16.5" customHeight="1">
      <c r="A18" s="280"/>
      <c r="B18" s="280"/>
      <c r="C18" s="280"/>
      <c r="D18" s="131"/>
      <c r="E18" s="285"/>
      <c r="F18" s="268"/>
    </row>
    <row r="19" spans="1:6" ht="30" customHeight="1">
      <c r="A19" s="400" t="s">
        <v>156</v>
      </c>
      <c r="B19" s="401"/>
      <c r="C19" s="401"/>
      <c r="D19" s="401"/>
      <c r="E19" s="402"/>
      <c r="F19" s="248">
        <f>F6+F15</f>
        <v>136600</v>
      </c>
    </row>
    <row r="21" ht="18.75">
      <c r="A21" s="159"/>
    </row>
    <row r="22" ht="18.75">
      <c r="A22" s="142"/>
    </row>
    <row r="24" ht="18.75">
      <c r="A24" s="142"/>
    </row>
  </sheetData>
  <mergeCells count="2">
    <mergeCell ref="A1:F1"/>
    <mergeCell ref="A19:E1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5">
      <selection activeCell="F25" sqref="F25"/>
    </sheetView>
  </sheetViews>
  <sheetFormatPr defaultColWidth="9.00390625" defaultRowHeight="12.75"/>
  <cols>
    <col min="1" max="1" width="5.25390625" style="47" customWidth="1"/>
    <col min="2" max="2" width="7.125" style="47" customWidth="1"/>
    <col min="3" max="3" width="7.625" style="47" customWidth="1"/>
    <col min="4" max="4" width="7.25390625" style="47" customWidth="1"/>
    <col min="5" max="5" width="49.125" style="47" customWidth="1"/>
    <col min="6" max="6" width="19.625" style="47" customWidth="1"/>
  </cols>
  <sheetData>
    <row r="1" spans="1:6" ht="48.75" customHeight="1">
      <c r="A1" s="311" t="s">
        <v>219</v>
      </c>
      <c r="B1" s="311"/>
      <c r="C1" s="311"/>
      <c r="D1" s="311"/>
      <c r="E1" s="311"/>
      <c r="F1" s="311"/>
    </row>
    <row r="2" spans="5:6" ht="19.5" customHeight="1">
      <c r="E2" s="63"/>
      <c r="F2" s="70" t="s">
        <v>41</v>
      </c>
    </row>
    <row r="3" spans="1:6" ht="19.5" customHeight="1">
      <c r="A3" s="162" t="s">
        <v>62</v>
      </c>
      <c r="B3" s="162" t="s">
        <v>2</v>
      </c>
      <c r="C3" s="162" t="s">
        <v>3</v>
      </c>
      <c r="D3" s="162" t="s">
        <v>4</v>
      </c>
      <c r="E3" s="162" t="s">
        <v>43</v>
      </c>
      <c r="F3" s="162" t="s">
        <v>44</v>
      </c>
    </row>
    <row r="4" spans="1:6" s="28" customFormat="1" ht="16.5" customHeight="1">
      <c r="A4" s="210">
        <v>1</v>
      </c>
      <c r="B4" s="210">
        <v>2</v>
      </c>
      <c r="C4" s="210">
        <v>3</v>
      </c>
      <c r="D4" s="210">
        <v>4</v>
      </c>
      <c r="E4" s="210">
        <v>5</v>
      </c>
      <c r="F4" s="210">
        <v>6</v>
      </c>
    </row>
    <row r="5" spans="1:6" ht="26.25" customHeight="1">
      <c r="A5" s="287" t="s">
        <v>449</v>
      </c>
      <c r="B5" s="188" t="s">
        <v>274</v>
      </c>
      <c r="C5" s="188"/>
      <c r="D5" s="291"/>
      <c r="E5" s="293" t="s">
        <v>275</v>
      </c>
      <c r="F5" s="297">
        <v>2000</v>
      </c>
    </row>
    <row r="6" spans="1:6" ht="18.75" customHeight="1">
      <c r="A6" s="200"/>
      <c r="B6" s="192"/>
      <c r="C6" s="192" t="s">
        <v>378</v>
      </c>
      <c r="D6" s="292"/>
      <c r="E6" s="294" t="s">
        <v>379</v>
      </c>
      <c r="F6" s="298">
        <v>2000</v>
      </c>
    </row>
    <row r="7" spans="1:6" ht="45.75" customHeight="1">
      <c r="A7" s="200"/>
      <c r="B7" s="200"/>
      <c r="C7" s="200"/>
      <c r="D7" s="288">
        <v>2820</v>
      </c>
      <c r="E7" s="295" t="s">
        <v>457</v>
      </c>
      <c r="F7" s="299">
        <v>2000</v>
      </c>
    </row>
    <row r="8" spans="1:6" ht="33" customHeight="1">
      <c r="A8" s="196"/>
      <c r="B8" s="196"/>
      <c r="C8" s="196"/>
      <c r="D8" s="302"/>
      <c r="E8" s="303" t="s">
        <v>459</v>
      </c>
      <c r="F8" s="304"/>
    </row>
    <row r="9" spans="1:6" ht="16.5" customHeight="1">
      <c r="A9" s="196" t="s">
        <v>455</v>
      </c>
      <c r="B9" s="201" t="s">
        <v>323</v>
      </c>
      <c r="C9" s="201"/>
      <c r="D9" s="305"/>
      <c r="E9" s="306" t="s">
        <v>324</v>
      </c>
      <c r="F9" s="307">
        <v>4000</v>
      </c>
    </row>
    <row r="10" spans="1:6" ht="15" customHeight="1">
      <c r="A10" s="196"/>
      <c r="B10" s="201"/>
      <c r="C10" s="201" t="s">
        <v>409</v>
      </c>
      <c r="D10" s="305"/>
      <c r="E10" s="306" t="s">
        <v>400</v>
      </c>
      <c r="F10" s="307">
        <v>4000</v>
      </c>
    </row>
    <row r="11" spans="1:6" ht="47.25" customHeight="1">
      <c r="A11" s="196"/>
      <c r="B11" s="196"/>
      <c r="C11" s="196"/>
      <c r="D11" s="302">
        <v>2820</v>
      </c>
      <c r="E11" s="295" t="s">
        <v>458</v>
      </c>
      <c r="F11" s="304">
        <v>4000</v>
      </c>
    </row>
    <row r="12" spans="1:6" ht="15.75" customHeight="1">
      <c r="A12" s="196"/>
      <c r="B12" s="196"/>
      <c r="C12" s="196"/>
      <c r="D12" s="302"/>
      <c r="E12" s="303" t="s">
        <v>460</v>
      </c>
      <c r="F12" s="304"/>
    </row>
    <row r="13" spans="1:6" ht="31.5" customHeight="1">
      <c r="A13" s="196"/>
      <c r="B13" s="196"/>
      <c r="C13" s="196"/>
      <c r="D13" s="302"/>
      <c r="E13" s="303" t="s">
        <v>461</v>
      </c>
      <c r="F13" s="304"/>
    </row>
    <row r="14" spans="1:6" ht="30.75" customHeight="1">
      <c r="A14" s="196"/>
      <c r="B14" s="196"/>
      <c r="C14" s="196"/>
      <c r="D14" s="302"/>
      <c r="E14" s="303" t="s">
        <v>462</v>
      </c>
      <c r="F14" s="304"/>
    </row>
    <row r="15" spans="1:6" ht="16.5" customHeight="1">
      <c r="A15" s="196" t="s">
        <v>469</v>
      </c>
      <c r="B15" s="201" t="s">
        <v>347</v>
      </c>
      <c r="C15" s="196"/>
      <c r="D15" s="302"/>
      <c r="E15" s="306" t="s">
        <v>463</v>
      </c>
      <c r="F15" s="307">
        <v>3000</v>
      </c>
    </row>
    <row r="16" spans="1:6" ht="33" customHeight="1">
      <c r="A16" s="196"/>
      <c r="B16" s="196"/>
      <c r="C16" s="201" t="s">
        <v>420</v>
      </c>
      <c r="D16" s="302"/>
      <c r="E16" s="306" t="s">
        <v>464</v>
      </c>
      <c r="F16" s="307">
        <v>3000</v>
      </c>
    </row>
    <row r="17" spans="1:6" ht="45.75" customHeight="1">
      <c r="A17" s="196"/>
      <c r="B17" s="196"/>
      <c r="C17" s="201"/>
      <c r="D17" s="302">
        <v>2820</v>
      </c>
      <c r="E17" s="295" t="s">
        <v>458</v>
      </c>
      <c r="F17" s="307">
        <v>3000</v>
      </c>
    </row>
    <row r="18" spans="1:6" ht="16.5" customHeight="1">
      <c r="A18" s="196"/>
      <c r="B18" s="196"/>
      <c r="C18" s="201"/>
      <c r="D18" s="302"/>
      <c r="E18" s="303" t="s">
        <v>465</v>
      </c>
      <c r="F18" s="307"/>
    </row>
    <row r="19" spans="1:6" ht="15.75" customHeight="1">
      <c r="A19" s="196" t="s">
        <v>470</v>
      </c>
      <c r="B19" s="201" t="s">
        <v>424</v>
      </c>
      <c r="C19" s="201"/>
      <c r="D19" s="305"/>
      <c r="E19" s="306" t="s">
        <v>466</v>
      </c>
      <c r="F19" s="307">
        <v>3000</v>
      </c>
    </row>
    <row r="20" spans="1:6" ht="14.25" customHeight="1">
      <c r="A20" s="196"/>
      <c r="B20" s="201"/>
      <c r="C20" s="201" t="s">
        <v>467</v>
      </c>
      <c r="D20" s="305"/>
      <c r="E20" s="306" t="s">
        <v>400</v>
      </c>
      <c r="F20" s="307"/>
    </row>
    <row r="21" spans="1:6" ht="48.75" customHeight="1">
      <c r="A21" s="196"/>
      <c r="B21" s="196"/>
      <c r="C21" s="201"/>
      <c r="D21" s="302">
        <v>2820</v>
      </c>
      <c r="E21" s="295" t="s">
        <v>458</v>
      </c>
      <c r="F21" s="304">
        <v>3000</v>
      </c>
    </row>
    <row r="22" spans="1:6" ht="32.25" customHeight="1">
      <c r="A22" s="196"/>
      <c r="B22" s="196"/>
      <c r="C22" s="201"/>
      <c r="D22" s="302"/>
      <c r="E22" s="303" t="s">
        <v>468</v>
      </c>
      <c r="F22" s="304"/>
    </row>
    <row r="23" spans="1:6" ht="17.25" customHeight="1">
      <c r="A23" s="196" t="s">
        <v>471</v>
      </c>
      <c r="B23" s="201" t="s">
        <v>355</v>
      </c>
      <c r="C23" s="201"/>
      <c r="D23" s="302"/>
      <c r="E23" s="306" t="s">
        <v>472</v>
      </c>
      <c r="F23" s="307">
        <v>30000</v>
      </c>
    </row>
    <row r="24" spans="1:6" ht="17.25" customHeight="1">
      <c r="A24" s="196"/>
      <c r="B24" s="196"/>
      <c r="C24" s="201" t="s">
        <v>473</v>
      </c>
      <c r="D24" s="302"/>
      <c r="E24" s="306" t="s">
        <v>474</v>
      </c>
      <c r="F24" s="307">
        <v>30000</v>
      </c>
    </row>
    <row r="25" spans="1:6" ht="48.75" customHeight="1">
      <c r="A25" s="196"/>
      <c r="B25" s="196"/>
      <c r="C25" s="201"/>
      <c r="D25" s="302">
        <v>2820</v>
      </c>
      <c r="E25" s="295" t="s">
        <v>458</v>
      </c>
      <c r="F25" s="304">
        <v>30000</v>
      </c>
    </row>
    <row r="26" spans="1:6" ht="17.25" customHeight="1">
      <c r="A26" s="196"/>
      <c r="B26" s="196"/>
      <c r="C26" s="201"/>
      <c r="D26" s="302"/>
      <c r="E26" s="306"/>
      <c r="F26" s="307"/>
    </row>
    <row r="27" spans="1:6" ht="17.25" customHeight="1">
      <c r="A27" s="289"/>
      <c r="B27" s="289"/>
      <c r="C27" s="289"/>
      <c r="D27" s="290"/>
      <c r="E27" s="296"/>
      <c r="F27" s="300"/>
    </row>
    <row r="28" spans="1:6" ht="30" customHeight="1">
      <c r="A28" s="400" t="s">
        <v>156</v>
      </c>
      <c r="B28" s="401"/>
      <c r="C28" s="401"/>
      <c r="D28" s="401"/>
      <c r="E28" s="402"/>
      <c r="F28" s="301"/>
    </row>
    <row r="30" ht="18.75">
      <c r="A30" s="64"/>
    </row>
  </sheetData>
  <mergeCells count="2">
    <mergeCell ref="A1:F1"/>
    <mergeCell ref="A28:E2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27" bestFit="1" customWidth="1"/>
    <col min="2" max="2" width="63.125" style="127" customWidth="1"/>
    <col min="3" max="3" width="17.75390625" style="127" customWidth="1"/>
    <col min="4" max="16384" width="9.125" style="1" customWidth="1"/>
  </cols>
  <sheetData>
    <row r="1" spans="1:10" ht="19.5" customHeight="1">
      <c r="A1" s="403" t="s">
        <v>220</v>
      </c>
      <c r="B1" s="403"/>
      <c r="C1" s="403"/>
      <c r="D1" s="4"/>
      <c r="E1" s="4"/>
      <c r="F1" s="4"/>
      <c r="G1" s="4"/>
      <c r="H1" s="4"/>
      <c r="I1" s="4"/>
      <c r="J1" s="4"/>
    </row>
    <row r="2" spans="1:7" ht="19.5" customHeight="1">
      <c r="A2" s="403" t="s">
        <v>427</v>
      </c>
      <c r="B2" s="403"/>
      <c r="C2" s="403"/>
      <c r="D2" s="4"/>
      <c r="E2" s="4"/>
      <c r="F2" s="4"/>
      <c r="G2" s="4"/>
    </row>
    <row r="5" ht="15.75">
      <c r="C5" s="128" t="s">
        <v>41</v>
      </c>
    </row>
    <row r="6" spans="1:10" ht="19.5" customHeight="1">
      <c r="A6" s="162" t="s">
        <v>62</v>
      </c>
      <c r="B6" s="162" t="s">
        <v>0</v>
      </c>
      <c r="C6" s="162" t="s">
        <v>58</v>
      </c>
      <c r="D6" s="5"/>
      <c r="E6" s="5"/>
      <c r="F6" s="5"/>
      <c r="G6" s="5"/>
      <c r="H6" s="5"/>
      <c r="I6" s="6"/>
      <c r="J6" s="6"/>
    </row>
    <row r="7" spans="1:10" ht="19.5" customHeight="1">
      <c r="A7" s="163" t="s">
        <v>10</v>
      </c>
      <c r="B7" s="164" t="s">
        <v>66</v>
      </c>
      <c r="C7" s="248">
        <v>22000</v>
      </c>
      <c r="D7" s="5"/>
      <c r="E7" s="5"/>
      <c r="F7" s="5"/>
      <c r="G7" s="5"/>
      <c r="H7" s="5"/>
      <c r="I7" s="6"/>
      <c r="J7" s="6"/>
    </row>
    <row r="8" spans="1:10" ht="19.5" customHeight="1">
      <c r="A8" s="163" t="s">
        <v>15</v>
      </c>
      <c r="B8" s="164" t="s">
        <v>9</v>
      </c>
      <c r="C8" s="248">
        <v>70000</v>
      </c>
      <c r="D8" s="5"/>
      <c r="E8" s="5"/>
      <c r="F8" s="5"/>
      <c r="G8" s="5"/>
      <c r="H8" s="5"/>
      <c r="I8" s="6"/>
      <c r="J8" s="6"/>
    </row>
    <row r="9" spans="1:10" ht="19.5" customHeight="1">
      <c r="A9" s="165" t="s">
        <v>11</v>
      </c>
      <c r="B9" s="252" t="s">
        <v>428</v>
      </c>
      <c r="C9" s="249">
        <v>70000</v>
      </c>
      <c r="D9" s="5"/>
      <c r="E9" s="5"/>
      <c r="F9" s="5"/>
      <c r="G9" s="5"/>
      <c r="H9" s="5"/>
      <c r="I9" s="6"/>
      <c r="J9" s="6"/>
    </row>
    <row r="10" spans="1:10" ht="19.5" customHeight="1">
      <c r="A10" s="163" t="s">
        <v>16</v>
      </c>
      <c r="B10" s="164" t="s">
        <v>8</v>
      </c>
      <c r="C10" s="248">
        <v>92000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29" t="s">
        <v>11</v>
      </c>
      <c r="B11" s="253" t="s">
        <v>37</v>
      </c>
      <c r="C11" s="251">
        <v>92000</v>
      </c>
      <c r="D11" s="5"/>
      <c r="E11" s="5"/>
      <c r="F11" s="5"/>
      <c r="G11" s="5"/>
      <c r="H11" s="5"/>
      <c r="I11" s="6"/>
      <c r="J11" s="6"/>
    </row>
    <row r="12" spans="1:10" ht="30.75" customHeight="1">
      <c r="A12" s="130"/>
      <c r="B12" s="166" t="s">
        <v>429</v>
      </c>
      <c r="C12" s="250">
        <v>15000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30"/>
      <c r="B13" s="166" t="s">
        <v>430</v>
      </c>
      <c r="C13" s="250">
        <v>25000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130"/>
      <c r="B14" s="166" t="s">
        <v>431</v>
      </c>
      <c r="C14" s="250">
        <v>52000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163" t="s">
        <v>38</v>
      </c>
      <c r="B15" s="254" t="s">
        <v>68</v>
      </c>
      <c r="C15" s="255">
        <v>0</v>
      </c>
      <c r="D15" s="5"/>
      <c r="E15" s="5"/>
      <c r="F15" s="5"/>
      <c r="G15" s="5"/>
      <c r="H15" s="5"/>
      <c r="I15" s="6"/>
      <c r="J15" s="6"/>
    </row>
    <row r="16" spans="1:10" ht="15.75">
      <c r="A16" s="132"/>
      <c r="B16" s="132"/>
      <c r="C16" s="132"/>
      <c r="D16" s="5"/>
      <c r="E16" s="5"/>
      <c r="F16" s="5"/>
      <c r="G16" s="5"/>
      <c r="H16" s="5"/>
      <c r="I16" s="6"/>
      <c r="J16" s="6"/>
    </row>
    <row r="17" spans="1:10" ht="15.75">
      <c r="A17" s="132"/>
      <c r="B17" s="132"/>
      <c r="C17" s="132"/>
      <c r="D17" s="5"/>
      <c r="E17" s="5"/>
      <c r="F17" s="5"/>
      <c r="G17" s="5"/>
      <c r="H17" s="5"/>
      <c r="I17" s="6"/>
      <c r="J17" s="6"/>
    </row>
    <row r="18" spans="1:10" ht="15.75">
      <c r="A18" s="132"/>
      <c r="B18" s="132"/>
      <c r="C18" s="132"/>
      <c r="D18" s="5"/>
      <c r="E18" s="5"/>
      <c r="F18" s="5"/>
      <c r="G18" s="5"/>
      <c r="H18" s="5"/>
      <c r="I18" s="6"/>
      <c r="J18" s="6"/>
    </row>
    <row r="19" spans="1:10" ht="15.75">
      <c r="A19" s="132"/>
      <c r="B19" s="132"/>
      <c r="C19" s="132"/>
      <c r="D19" s="5"/>
      <c r="E19" s="5"/>
      <c r="F19" s="5"/>
      <c r="G19" s="5"/>
      <c r="H19" s="5"/>
      <c r="I19" s="6"/>
      <c r="J19" s="6"/>
    </row>
    <row r="20" spans="1:10" ht="15.75">
      <c r="A20" s="132"/>
      <c r="B20" s="132"/>
      <c r="C20" s="132"/>
      <c r="D20" s="5"/>
      <c r="E20" s="5"/>
      <c r="F20" s="5"/>
      <c r="G20" s="5"/>
      <c r="H20" s="5"/>
      <c r="I20" s="6"/>
      <c r="J20" s="6"/>
    </row>
    <row r="21" spans="1:10" ht="15.75">
      <c r="A21" s="132"/>
      <c r="B21" s="132"/>
      <c r="C21" s="132"/>
      <c r="D21" s="5"/>
      <c r="E21" s="5"/>
      <c r="F21" s="5"/>
      <c r="G21" s="5"/>
      <c r="H21" s="5"/>
      <c r="I21" s="6"/>
      <c r="J21" s="6"/>
    </row>
    <row r="22" spans="4:10" ht="15.75">
      <c r="D22" s="6"/>
      <c r="E22" s="6"/>
      <c r="F22" s="6"/>
      <c r="G22" s="6"/>
      <c r="H22" s="6"/>
      <c r="I22" s="6"/>
      <c r="J22" s="6"/>
    </row>
    <row r="23" spans="4:10" ht="15.75">
      <c r="D23" s="6"/>
      <c r="E23" s="6"/>
      <c r="F23" s="6"/>
      <c r="G23" s="6"/>
      <c r="H23" s="6"/>
      <c r="I23" s="6"/>
      <c r="J23" s="6"/>
    </row>
    <row r="24" spans="4:10" ht="15.75">
      <c r="D24" s="6"/>
      <c r="E24" s="6"/>
      <c r="F24" s="6"/>
      <c r="G24" s="6"/>
      <c r="H24" s="6"/>
      <c r="I24" s="6"/>
      <c r="J24" s="6"/>
    </row>
    <row r="25" spans="4:10" ht="15.75">
      <c r="D25" s="6"/>
      <c r="E25" s="6"/>
      <c r="F25" s="6"/>
      <c r="G25" s="6"/>
      <c r="H25" s="6"/>
      <c r="I25" s="6"/>
      <c r="J25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3 
 do uchwały Zarządu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8" sqref="B18"/>
    </sheetView>
  </sheetViews>
  <sheetFormatPr defaultColWidth="9.00390625" defaultRowHeight="12.75"/>
  <cols>
    <col min="1" max="1" width="5.25390625" style="63" bestFit="1" customWidth="1"/>
    <col min="2" max="2" width="63.125" style="63" customWidth="1"/>
    <col min="3" max="3" width="17.75390625" style="63" customWidth="1"/>
    <col min="4" max="16384" width="9.125" style="1" customWidth="1"/>
  </cols>
  <sheetData>
    <row r="1" spans="1:10" ht="19.5" customHeight="1">
      <c r="A1" s="325" t="s">
        <v>220</v>
      </c>
      <c r="B1" s="325"/>
      <c r="C1" s="325"/>
      <c r="D1" s="4"/>
      <c r="E1" s="4"/>
      <c r="F1" s="4"/>
      <c r="G1" s="4"/>
      <c r="H1" s="4"/>
      <c r="I1" s="4"/>
      <c r="J1" s="4"/>
    </row>
    <row r="2" spans="1:7" ht="19.5" customHeight="1">
      <c r="A2" s="325" t="s">
        <v>126</v>
      </c>
      <c r="B2" s="325"/>
      <c r="C2" s="325"/>
      <c r="D2" s="4"/>
      <c r="E2" s="4"/>
      <c r="F2" s="4"/>
      <c r="G2" s="4"/>
    </row>
    <row r="4" ht="18.75">
      <c r="C4" s="70" t="s">
        <v>41</v>
      </c>
    </row>
    <row r="5" spans="1:10" ht="19.5" customHeight="1">
      <c r="A5" s="71" t="s">
        <v>62</v>
      </c>
      <c r="B5" s="71" t="s">
        <v>0</v>
      </c>
      <c r="C5" s="71" t="s">
        <v>58</v>
      </c>
      <c r="D5" s="5"/>
      <c r="E5" s="5"/>
      <c r="F5" s="5"/>
      <c r="G5" s="5"/>
      <c r="H5" s="5"/>
      <c r="I5" s="6"/>
      <c r="J5" s="6"/>
    </row>
    <row r="6" spans="1:10" ht="19.5" customHeight="1">
      <c r="A6" s="82" t="s">
        <v>10</v>
      </c>
      <c r="B6" s="78" t="s">
        <v>66</v>
      </c>
      <c r="C6" s="256">
        <v>36000</v>
      </c>
      <c r="D6" s="5"/>
      <c r="E6" s="5"/>
      <c r="F6" s="5"/>
      <c r="G6" s="5"/>
      <c r="H6" s="5"/>
      <c r="I6" s="6"/>
      <c r="J6" s="6"/>
    </row>
    <row r="7" spans="1:10" ht="19.5" customHeight="1">
      <c r="A7" s="82" t="s">
        <v>15</v>
      </c>
      <c r="B7" s="78" t="s">
        <v>9</v>
      </c>
      <c r="C7" s="256">
        <v>206000</v>
      </c>
      <c r="D7" s="5"/>
      <c r="E7" s="5"/>
      <c r="F7" s="5"/>
      <c r="G7" s="5"/>
      <c r="H7" s="5"/>
      <c r="I7" s="6"/>
      <c r="J7" s="6"/>
    </row>
    <row r="8" spans="1:10" ht="19.5" customHeight="1">
      <c r="A8" s="167" t="s">
        <v>11</v>
      </c>
      <c r="B8" s="168" t="s">
        <v>432</v>
      </c>
      <c r="C8" s="257">
        <v>200000</v>
      </c>
      <c r="D8" s="5"/>
      <c r="E8" s="5"/>
      <c r="F8" s="5"/>
      <c r="G8" s="5"/>
      <c r="H8" s="5"/>
      <c r="I8" s="6"/>
      <c r="J8" s="6"/>
    </row>
    <row r="9" spans="1:10" ht="19.5" customHeight="1">
      <c r="A9" s="167"/>
      <c r="B9" s="168" t="s">
        <v>433</v>
      </c>
      <c r="C9" s="257">
        <v>200000</v>
      </c>
      <c r="D9" s="5"/>
      <c r="E9" s="5"/>
      <c r="F9" s="5"/>
      <c r="G9" s="5"/>
      <c r="H9" s="5"/>
      <c r="I9" s="6"/>
      <c r="J9" s="6"/>
    </row>
    <row r="10" spans="1:10" ht="19.5" customHeight="1">
      <c r="A10" s="57"/>
      <c r="B10" s="74" t="s">
        <v>434</v>
      </c>
      <c r="C10" s="258">
        <v>6000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82" t="s">
        <v>16</v>
      </c>
      <c r="B11" s="78" t="s">
        <v>8</v>
      </c>
      <c r="C11" s="256">
        <v>250000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52" t="s">
        <v>11</v>
      </c>
      <c r="B12" s="72" t="s">
        <v>37</v>
      </c>
      <c r="C12" s="260">
        <v>146000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57"/>
      <c r="B13" s="74" t="s">
        <v>436</v>
      </c>
      <c r="C13" s="258">
        <v>30000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57"/>
      <c r="B14" s="74" t="s">
        <v>435</v>
      </c>
      <c r="C14" s="258">
        <v>40000</v>
      </c>
      <c r="D14" s="5"/>
      <c r="E14" s="5"/>
      <c r="F14" s="5"/>
      <c r="G14" s="5"/>
      <c r="H14" s="5"/>
      <c r="I14" s="6"/>
      <c r="J14" s="6"/>
    </row>
    <row r="15" spans="1:10" ht="15" customHeight="1">
      <c r="A15" s="57"/>
      <c r="B15" s="74" t="s">
        <v>437</v>
      </c>
      <c r="C15" s="258">
        <v>5000</v>
      </c>
      <c r="D15" s="5"/>
      <c r="E15" s="5"/>
      <c r="F15" s="5"/>
      <c r="G15" s="5"/>
      <c r="H15" s="5"/>
      <c r="I15" s="6"/>
      <c r="J15" s="6"/>
    </row>
    <row r="16" spans="1:10" ht="15" customHeight="1">
      <c r="A16" s="57"/>
      <c r="B16" s="74" t="s">
        <v>438</v>
      </c>
      <c r="C16" s="258">
        <v>29000</v>
      </c>
      <c r="D16" s="5"/>
      <c r="E16" s="5"/>
      <c r="F16" s="5"/>
      <c r="G16" s="5"/>
      <c r="H16" s="5"/>
      <c r="I16" s="6"/>
      <c r="J16" s="6"/>
    </row>
    <row r="17" spans="1:10" ht="15" customHeight="1">
      <c r="A17" s="57">
        <v>2</v>
      </c>
      <c r="B17" s="74" t="s">
        <v>439</v>
      </c>
      <c r="C17" s="258">
        <v>40000</v>
      </c>
      <c r="D17" s="5"/>
      <c r="E17" s="5"/>
      <c r="F17" s="5"/>
      <c r="G17" s="5"/>
      <c r="H17" s="5"/>
      <c r="I17" s="6"/>
      <c r="J17" s="6"/>
    </row>
    <row r="18" spans="1:10" ht="22.5" customHeight="1">
      <c r="A18" s="57"/>
      <c r="B18" s="74"/>
      <c r="C18" s="261"/>
      <c r="D18" s="5"/>
      <c r="E18" s="5"/>
      <c r="F18" s="5"/>
      <c r="G18" s="5"/>
      <c r="H18" s="5"/>
      <c r="I18" s="6"/>
      <c r="J18" s="6"/>
    </row>
    <row r="19" spans="1:10" ht="19.5" customHeight="1">
      <c r="A19" s="57"/>
      <c r="B19" s="74"/>
      <c r="C19" s="258"/>
      <c r="D19" s="5"/>
      <c r="E19" s="5"/>
      <c r="F19" s="5"/>
      <c r="G19" s="5"/>
      <c r="H19" s="5"/>
      <c r="I19" s="6"/>
      <c r="J19" s="6"/>
    </row>
    <row r="20" spans="1:10" ht="18.75">
      <c r="A20" s="57"/>
      <c r="B20" s="169"/>
      <c r="C20" s="258"/>
      <c r="D20" s="5"/>
      <c r="E20" s="5"/>
      <c r="F20" s="5"/>
      <c r="G20" s="5"/>
      <c r="H20" s="5"/>
      <c r="I20" s="6"/>
      <c r="J20" s="6"/>
    </row>
    <row r="21" spans="1:10" ht="15" customHeight="1">
      <c r="A21" s="61"/>
      <c r="B21" s="170"/>
      <c r="C21" s="259"/>
      <c r="D21" s="5"/>
      <c r="E21" s="5"/>
      <c r="F21" s="5"/>
      <c r="G21" s="5"/>
      <c r="H21" s="5"/>
      <c r="I21" s="6"/>
      <c r="J21" s="6"/>
    </row>
    <row r="22" spans="1:10" ht="19.5" customHeight="1">
      <c r="A22" s="82" t="s">
        <v>38</v>
      </c>
      <c r="B22" s="78" t="s">
        <v>68</v>
      </c>
      <c r="C22" s="256"/>
      <c r="D22" s="5"/>
      <c r="E22" s="5"/>
      <c r="F22" s="5"/>
      <c r="G22" s="5"/>
      <c r="H22" s="5"/>
      <c r="I22" s="6"/>
      <c r="J22" s="6"/>
    </row>
    <row r="23" spans="1:10" ht="18.75">
      <c r="A23" s="40"/>
      <c r="B23" s="40"/>
      <c r="C23" s="40"/>
      <c r="D23" s="5"/>
      <c r="E23" s="5"/>
      <c r="F23" s="5"/>
      <c r="G23" s="5"/>
      <c r="H23" s="5"/>
      <c r="I23" s="6"/>
      <c r="J23" s="6"/>
    </row>
    <row r="24" spans="1:10" ht="18.75">
      <c r="A24" s="40"/>
      <c r="B24" s="40"/>
      <c r="C24" s="40"/>
      <c r="D24" s="5"/>
      <c r="E24" s="5"/>
      <c r="F24" s="5"/>
      <c r="G24" s="5"/>
      <c r="H24" s="5"/>
      <c r="I24" s="6"/>
      <c r="J24" s="6"/>
    </row>
    <row r="25" spans="1:10" ht="18.75">
      <c r="A25" s="40"/>
      <c r="B25" s="40"/>
      <c r="C25" s="40"/>
      <c r="D25" s="5"/>
      <c r="E25" s="5"/>
      <c r="F25" s="5"/>
      <c r="G25" s="5"/>
      <c r="H25" s="5"/>
      <c r="I25" s="6"/>
      <c r="J25" s="6"/>
    </row>
    <row r="26" spans="1:10" ht="18.75">
      <c r="A26" s="40"/>
      <c r="B26" s="40"/>
      <c r="C26" s="40"/>
      <c r="D26" s="5"/>
      <c r="E26" s="5"/>
      <c r="F26" s="5"/>
      <c r="G26" s="5"/>
      <c r="H26" s="5"/>
      <c r="I26" s="6"/>
      <c r="J26" s="6"/>
    </row>
    <row r="27" spans="1:10" ht="18.75">
      <c r="A27" s="40"/>
      <c r="B27" s="40"/>
      <c r="C27" s="40"/>
      <c r="D27" s="5"/>
      <c r="E27" s="5"/>
      <c r="F27" s="5"/>
      <c r="G27" s="5"/>
      <c r="H27" s="5"/>
      <c r="I27" s="6"/>
      <c r="J27" s="6"/>
    </row>
    <row r="28" spans="1:10" ht="18.75">
      <c r="A28" s="40"/>
      <c r="B28" s="40"/>
      <c r="C28" s="40"/>
      <c r="D28" s="5"/>
      <c r="E28" s="5"/>
      <c r="F28" s="5"/>
      <c r="G28" s="5"/>
      <c r="H28" s="5"/>
      <c r="I28" s="6"/>
      <c r="J28" s="6"/>
    </row>
    <row r="29" spans="4:10" ht="18.75">
      <c r="D29" s="6"/>
      <c r="E29" s="6"/>
      <c r="F29" s="6"/>
      <c r="G29" s="6"/>
      <c r="H29" s="6"/>
      <c r="I29" s="6"/>
      <c r="J29" s="6"/>
    </row>
    <row r="30" spans="4:10" ht="18.75">
      <c r="D30" s="6"/>
      <c r="E30" s="6"/>
      <c r="F30" s="6"/>
      <c r="G30" s="6"/>
      <c r="H30" s="6"/>
      <c r="I30" s="6"/>
      <c r="J30" s="6"/>
    </row>
    <row r="31" spans="4:10" ht="18.75">
      <c r="D31" s="6"/>
      <c r="E31" s="6"/>
      <c r="F31" s="6"/>
      <c r="G31" s="6"/>
      <c r="H31" s="6"/>
      <c r="I31" s="6"/>
      <c r="J31" s="6"/>
    </row>
    <row r="32" spans="4:10" ht="18.75">
      <c r="D32" s="6"/>
      <c r="E32" s="6"/>
      <c r="F32" s="6"/>
      <c r="G32" s="6"/>
      <c r="H32" s="6"/>
      <c r="I32" s="6"/>
      <c r="J32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4
 do uchwały Zarządu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F7">
      <selection activeCell="D4" sqref="D4:D6"/>
    </sheetView>
  </sheetViews>
  <sheetFormatPr defaultColWidth="9.00390625" defaultRowHeight="12.75"/>
  <cols>
    <col min="1" max="1" width="4.25390625" style="63" customWidth="1"/>
    <col min="2" max="2" width="22.25390625" style="40" customWidth="1"/>
    <col min="3" max="3" width="24.25390625" style="63" customWidth="1"/>
    <col min="4" max="4" width="22.75390625" style="63" customWidth="1"/>
    <col min="5" max="6" width="27.125" style="63" customWidth="1"/>
    <col min="7" max="16384" width="9.125" style="1" customWidth="1"/>
  </cols>
  <sheetData>
    <row r="1" spans="1:6" ht="37.5" customHeight="1">
      <c r="A1" s="311" t="s">
        <v>80</v>
      </c>
      <c r="B1" s="311"/>
      <c r="C1" s="311"/>
      <c r="D1" s="311"/>
      <c r="E1" s="311"/>
      <c r="F1" s="311"/>
    </row>
    <row r="2" spans="1:6" ht="65.25" customHeight="1">
      <c r="A2" s="71" t="s">
        <v>62</v>
      </c>
      <c r="B2" s="71" t="s">
        <v>179</v>
      </c>
      <c r="C2" s="71" t="s">
        <v>69</v>
      </c>
      <c r="D2" s="68" t="s">
        <v>70</v>
      </c>
      <c r="E2" s="68" t="s">
        <v>71</v>
      </c>
      <c r="F2" s="68" t="s">
        <v>72</v>
      </c>
    </row>
    <row r="3" spans="1:6" ht="15.75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</row>
    <row r="4" spans="1:6" s="17" customFormat="1" ht="52.5" customHeight="1">
      <c r="A4" s="411" t="s">
        <v>11</v>
      </c>
      <c r="B4" s="410" t="s">
        <v>73</v>
      </c>
      <c r="C4" s="404" t="s">
        <v>221</v>
      </c>
      <c r="D4" s="404" t="s">
        <v>74</v>
      </c>
      <c r="E4" s="407" t="s">
        <v>75</v>
      </c>
      <c r="F4" s="186" t="s">
        <v>76</v>
      </c>
    </row>
    <row r="5" spans="1:6" s="17" customFormat="1" ht="57.75" customHeight="1">
      <c r="A5" s="412"/>
      <c r="B5" s="410"/>
      <c r="C5" s="405"/>
      <c r="D5" s="405"/>
      <c r="E5" s="408"/>
      <c r="F5" s="187" t="s">
        <v>77</v>
      </c>
    </row>
    <row r="6" spans="1:7" s="17" customFormat="1" ht="60" customHeight="1">
      <c r="A6" s="413"/>
      <c r="B6" s="410"/>
      <c r="C6" s="406"/>
      <c r="D6" s="406"/>
      <c r="E6" s="409"/>
      <c r="F6" s="187" t="s">
        <v>78</v>
      </c>
      <c r="G6" s="17" t="s">
        <v>24</v>
      </c>
    </row>
    <row r="7" spans="1:6" s="17" customFormat="1" ht="67.5" customHeight="1">
      <c r="A7" s="411" t="s">
        <v>12</v>
      </c>
      <c r="B7" s="410" t="s">
        <v>79</v>
      </c>
      <c r="C7" s="404" t="s">
        <v>222</v>
      </c>
      <c r="D7" s="404" t="s">
        <v>74</v>
      </c>
      <c r="E7" s="407" t="s">
        <v>75</v>
      </c>
      <c r="F7" s="186" t="s">
        <v>76</v>
      </c>
    </row>
    <row r="8" spans="1:6" s="17" customFormat="1" ht="62.25" customHeight="1">
      <c r="A8" s="412"/>
      <c r="B8" s="410"/>
      <c r="C8" s="405"/>
      <c r="D8" s="405"/>
      <c r="E8" s="408"/>
      <c r="F8" s="187" t="s">
        <v>77</v>
      </c>
    </row>
    <row r="9" spans="1:6" s="17" customFormat="1" ht="76.5" customHeight="1">
      <c r="A9" s="413"/>
      <c r="B9" s="410"/>
      <c r="C9" s="406"/>
      <c r="D9" s="406"/>
      <c r="E9" s="409"/>
      <c r="F9" s="187" t="s">
        <v>78</v>
      </c>
    </row>
    <row r="10" spans="1:6" ht="20.25" customHeight="1">
      <c r="A10" s="49" t="s">
        <v>13</v>
      </c>
      <c r="B10" s="49"/>
      <c r="C10" s="110"/>
      <c r="D10" s="110"/>
      <c r="E10" s="110"/>
      <c r="F10" s="110"/>
    </row>
    <row r="11" spans="1:6" ht="20.25" customHeight="1">
      <c r="A11" s="49" t="s">
        <v>1</v>
      </c>
      <c r="B11" s="49"/>
      <c r="C11" s="110"/>
      <c r="D11" s="110"/>
      <c r="E11" s="110"/>
      <c r="F11" s="110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Zarządu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6.25390625" style="47" customWidth="1"/>
    <col min="2" max="2" width="55.125" style="47" customWidth="1"/>
    <col min="3" max="3" width="11.00390625" style="47" customWidth="1"/>
    <col min="4" max="9" width="10.125" style="47" customWidth="1"/>
  </cols>
  <sheetData>
    <row r="1" spans="1:9" ht="18.75">
      <c r="A1" s="325" t="s">
        <v>209</v>
      </c>
      <c r="B1" s="325"/>
      <c r="C1" s="325"/>
      <c r="D1" s="325"/>
      <c r="E1" s="325"/>
      <c r="F1" s="325"/>
      <c r="G1" s="325"/>
      <c r="H1" s="325"/>
      <c r="I1" s="325"/>
    </row>
    <row r="2" spans="1:9" ht="9" customHeight="1">
      <c r="A2" s="39"/>
      <c r="B2" s="39"/>
      <c r="C2" s="39"/>
      <c r="D2" s="39"/>
      <c r="E2" s="39"/>
      <c r="F2" s="39"/>
      <c r="G2" s="39"/>
      <c r="H2" s="39"/>
      <c r="I2" s="39"/>
    </row>
    <row r="3" ht="18.75">
      <c r="I3" s="171" t="s">
        <v>41</v>
      </c>
    </row>
    <row r="4" spans="1:9" s="21" customFormat="1" ht="35.25" customHeight="1">
      <c r="A4" s="313" t="s">
        <v>62</v>
      </c>
      <c r="B4" s="313" t="s">
        <v>0</v>
      </c>
      <c r="C4" s="333" t="s">
        <v>137</v>
      </c>
      <c r="D4" s="360" t="s">
        <v>127</v>
      </c>
      <c r="E4" s="360"/>
      <c r="F4" s="360"/>
      <c r="G4" s="360"/>
      <c r="H4" s="360"/>
      <c r="I4" s="360"/>
    </row>
    <row r="5" spans="1:9" s="21" customFormat="1" ht="35.25" customHeight="1">
      <c r="A5" s="313"/>
      <c r="B5" s="313"/>
      <c r="C5" s="414"/>
      <c r="D5" s="68">
        <v>2007</v>
      </c>
      <c r="E5" s="68">
        <v>2008</v>
      </c>
      <c r="F5" s="68">
        <v>2009</v>
      </c>
      <c r="G5" s="68">
        <v>2010</v>
      </c>
      <c r="H5" s="68">
        <v>2011</v>
      </c>
      <c r="I5" s="68">
        <v>2012</v>
      </c>
    </row>
    <row r="6" spans="1:9" s="24" customFormat="1" ht="18.75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</row>
    <row r="7" spans="1:9" s="21" customFormat="1" ht="36" customHeight="1">
      <c r="A7" s="173" t="s">
        <v>11</v>
      </c>
      <c r="B7" s="174" t="s">
        <v>225</v>
      </c>
      <c r="C7" s="181"/>
      <c r="D7" s="181"/>
      <c r="E7" s="181"/>
      <c r="F7" s="181"/>
      <c r="G7" s="181"/>
      <c r="H7" s="181"/>
      <c r="I7" s="181"/>
    </row>
    <row r="8" spans="1:9" s="20" customFormat="1" ht="15" customHeight="1">
      <c r="A8" s="175" t="s">
        <v>108</v>
      </c>
      <c r="B8" s="176" t="s">
        <v>203</v>
      </c>
      <c r="C8" s="182"/>
      <c r="D8" s="182"/>
      <c r="E8" s="182"/>
      <c r="F8" s="182"/>
      <c r="G8" s="182"/>
      <c r="H8" s="182"/>
      <c r="I8" s="182"/>
    </row>
    <row r="9" spans="1:9" s="20" customFormat="1" ht="15" customHeight="1">
      <c r="A9" s="172" t="s">
        <v>186</v>
      </c>
      <c r="B9" s="177" t="s">
        <v>128</v>
      </c>
      <c r="C9" s="182"/>
      <c r="D9" s="182"/>
      <c r="E9" s="182"/>
      <c r="F9" s="182"/>
      <c r="G9" s="182"/>
      <c r="H9" s="182"/>
      <c r="I9" s="182"/>
    </row>
    <row r="10" spans="1:9" s="20" customFormat="1" ht="15" customHeight="1">
      <c r="A10" s="172" t="s">
        <v>187</v>
      </c>
      <c r="B10" s="177" t="s">
        <v>129</v>
      </c>
      <c r="C10" s="182"/>
      <c r="D10" s="182"/>
      <c r="E10" s="182"/>
      <c r="F10" s="182"/>
      <c r="G10" s="182"/>
      <c r="H10" s="182"/>
      <c r="I10" s="182"/>
    </row>
    <row r="11" spans="1:9" s="20" customFormat="1" ht="15" customHeight="1">
      <c r="A11" s="172" t="s">
        <v>188</v>
      </c>
      <c r="B11" s="177" t="s">
        <v>130</v>
      </c>
      <c r="C11" s="182"/>
      <c r="D11" s="182"/>
      <c r="E11" s="182"/>
      <c r="F11" s="182"/>
      <c r="G11" s="182"/>
      <c r="H11" s="182"/>
      <c r="I11" s="182"/>
    </row>
    <row r="12" spans="1:9" s="20" customFormat="1" ht="15" customHeight="1">
      <c r="A12" s="175" t="s">
        <v>114</v>
      </c>
      <c r="B12" s="176" t="s">
        <v>204</v>
      </c>
      <c r="C12" s="182"/>
      <c r="D12" s="182"/>
      <c r="E12" s="182"/>
      <c r="F12" s="182"/>
      <c r="G12" s="182"/>
      <c r="H12" s="182"/>
      <c r="I12" s="182"/>
    </row>
    <row r="13" spans="1:9" s="20" customFormat="1" ht="15" customHeight="1">
      <c r="A13" s="172" t="s">
        <v>189</v>
      </c>
      <c r="B13" s="177" t="s">
        <v>131</v>
      </c>
      <c r="C13" s="182"/>
      <c r="D13" s="182"/>
      <c r="E13" s="182"/>
      <c r="F13" s="182"/>
      <c r="G13" s="182"/>
      <c r="H13" s="182"/>
      <c r="I13" s="182"/>
    </row>
    <row r="14" spans="1:9" s="20" customFormat="1" ht="15" customHeight="1">
      <c r="A14" s="172" t="s">
        <v>190</v>
      </c>
      <c r="B14" s="177" t="s">
        <v>132</v>
      </c>
      <c r="C14" s="182"/>
      <c r="D14" s="182"/>
      <c r="E14" s="182"/>
      <c r="F14" s="182"/>
      <c r="G14" s="182"/>
      <c r="H14" s="182"/>
      <c r="I14" s="182"/>
    </row>
    <row r="15" spans="1:9" s="20" customFormat="1" ht="15" customHeight="1">
      <c r="A15" s="172"/>
      <c r="B15" s="178" t="s">
        <v>133</v>
      </c>
      <c r="C15" s="182"/>
      <c r="D15" s="182"/>
      <c r="E15" s="182"/>
      <c r="F15" s="182"/>
      <c r="G15" s="182"/>
      <c r="H15" s="182"/>
      <c r="I15" s="182"/>
    </row>
    <row r="16" spans="1:9" s="20" customFormat="1" ht="15" customHeight="1">
      <c r="A16" s="172" t="s">
        <v>191</v>
      </c>
      <c r="B16" s="177" t="s">
        <v>103</v>
      </c>
      <c r="C16" s="182"/>
      <c r="D16" s="182"/>
      <c r="E16" s="182"/>
      <c r="F16" s="182"/>
      <c r="G16" s="182"/>
      <c r="H16" s="182"/>
      <c r="I16" s="182"/>
    </row>
    <row r="17" spans="1:9" s="20" customFormat="1" ht="15" customHeight="1">
      <c r="A17" s="175" t="s">
        <v>115</v>
      </c>
      <c r="B17" s="176" t="s">
        <v>134</v>
      </c>
      <c r="C17" s="183"/>
      <c r="D17" s="183"/>
      <c r="E17" s="183"/>
      <c r="F17" s="183"/>
      <c r="G17" s="183"/>
      <c r="H17" s="183"/>
      <c r="I17" s="183"/>
    </row>
    <row r="18" spans="1:9" s="20" customFormat="1" ht="15" customHeight="1">
      <c r="A18" s="172" t="s">
        <v>205</v>
      </c>
      <c r="B18" s="179" t="s">
        <v>207</v>
      </c>
      <c r="C18" s="184"/>
      <c r="D18" s="184"/>
      <c r="E18" s="184"/>
      <c r="F18" s="184"/>
      <c r="G18" s="184"/>
      <c r="H18" s="184"/>
      <c r="I18" s="184"/>
    </row>
    <row r="19" spans="1:9" s="20" customFormat="1" ht="15" customHeight="1">
      <c r="A19" s="172" t="s">
        <v>206</v>
      </c>
      <c r="B19" s="179" t="s">
        <v>208</v>
      </c>
      <c r="C19" s="184"/>
      <c r="D19" s="184"/>
      <c r="E19" s="184"/>
      <c r="F19" s="184"/>
      <c r="G19" s="184"/>
      <c r="H19" s="184"/>
      <c r="I19" s="184"/>
    </row>
    <row r="20" spans="1:9" s="21" customFormat="1" ht="22.5" customHeight="1">
      <c r="A20" s="173">
        <v>2</v>
      </c>
      <c r="B20" s="174" t="s">
        <v>202</v>
      </c>
      <c r="C20" s="181"/>
      <c r="D20" s="181"/>
      <c r="E20" s="181"/>
      <c r="F20" s="181"/>
      <c r="G20" s="181"/>
      <c r="H20" s="181"/>
      <c r="I20" s="181"/>
    </row>
    <row r="21" spans="1:9" s="21" customFormat="1" ht="15" customHeight="1">
      <c r="A21" s="173" t="s">
        <v>118</v>
      </c>
      <c r="B21" s="174" t="s">
        <v>201</v>
      </c>
      <c r="C21" s="181"/>
      <c r="D21" s="181"/>
      <c r="E21" s="181"/>
      <c r="F21" s="181"/>
      <c r="G21" s="181"/>
      <c r="H21" s="181"/>
      <c r="I21" s="181"/>
    </row>
    <row r="22" spans="1:9" s="20" customFormat="1" ht="15" customHeight="1">
      <c r="A22" s="172" t="s">
        <v>183</v>
      </c>
      <c r="B22" s="177" t="s">
        <v>194</v>
      </c>
      <c r="C22" s="182"/>
      <c r="D22" s="182"/>
      <c r="E22" s="182"/>
      <c r="F22" s="182"/>
      <c r="G22" s="182"/>
      <c r="H22" s="182"/>
      <c r="I22" s="182"/>
    </row>
    <row r="23" spans="1:9" s="20" customFormat="1" ht="15" customHeight="1">
      <c r="A23" s="172" t="s">
        <v>184</v>
      </c>
      <c r="B23" s="177" t="s">
        <v>196</v>
      </c>
      <c r="C23" s="182"/>
      <c r="D23" s="182"/>
      <c r="E23" s="182"/>
      <c r="F23" s="182"/>
      <c r="G23" s="182"/>
      <c r="H23" s="182"/>
      <c r="I23" s="182"/>
    </row>
    <row r="24" spans="1:9" s="20" customFormat="1" ht="15" customHeight="1">
      <c r="A24" s="172" t="s">
        <v>185</v>
      </c>
      <c r="B24" s="177" t="s">
        <v>195</v>
      </c>
      <c r="C24" s="182"/>
      <c r="D24" s="182"/>
      <c r="E24" s="182"/>
      <c r="F24" s="182"/>
      <c r="G24" s="182"/>
      <c r="H24" s="182"/>
      <c r="I24" s="182"/>
    </row>
    <row r="25" spans="1:9" s="20" customFormat="1" ht="15" customHeight="1">
      <c r="A25" s="175" t="s">
        <v>119</v>
      </c>
      <c r="B25" s="176" t="s">
        <v>193</v>
      </c>
      <c r="C25" s="182"/>
      <c r="D25" s="182"/>
      <c r="E25" s="182"/>
      <c r="F25" s="182"/>
      <c r="G25" s="182"/>
      <c r="H25" s="182"/>
      <c r="I25" s="182"/>
    </row>
    <row r="26" spans="1:9" s="32" customFormat="1" ht="14.25" customHeight="1">
      <c r="A26" s="175" t="s">
        <v>182</v>
      </c>
      <c r="B26" s="176" t="s">
        <v>192</v>
      </c>
      <c r="C26" s="185"/>
      <c r="D26" s="185"/>
      <c r="E26" s="185"/>
      <c r="F26" s="185"/>
      <c r="G26" s="185"/>
      <c r="H26" s="185"/>
      <c r="I26" s="185"/>
    </row>
    <row r="27" spans="1:9" s="21" customFormat="1" ht="22.5" customHeight="1">
      <c r="A27" s="173" t="s">
        <v>13</v>
      </c>
      <c r="B27" s="174" t="s">
        <v>135</v>
      </c>
      <c r="C27" s="181"/>
      <c r="D27" s="181"/>
      <c r="E27" s="181"/>
      <c r="F27" s="181"/>
      <c r="G27" s="181"/>
      <c r="H27" s="181"/>
      <c r="I27" s="181"/>
    </row>
    <row r="28" spans="1:9" s="29" customFormat="1" ht="22.5" customHeight="1">
      <c r="A28" s="173" t="s">
        <v>1</v>
      </c>
      <c r="B28" s="174" t="s">
        <v>157</v>
      </c>
      <c r="C28" s="181"/>
      <c r="D28" s="181"/>
      <c r="E28" s="181"/>
      <c r="F28" s="181"/>
      <c r="G28" s="181"/>
      <c r="H28" s="181"/>
      <c r="I28" s="181"/>
    </row>
    <row r="29" spans="1:9" s="29" customFormat="1" ht="22.5" customHeight="1">
      <c r="A29" s="173" t="s">
        <v>18</v>
      </c>
      <c r="B29" s="174" t="s">
        <v>158</v>
      </c>
      <c r="C29" s="181"/>
      <c r="D29" s="181"/>
      <c r="E29" s="181"/>
      <c r="F29" s="181"/>
      <c r="G29" s="181"/>
      <c r="H29" s="181"/>
      <c r="I29" s="181"/>
    </row>
    <row r="30" spans="1:9" s="21" customFormat="1" ht="22.5" customHeight="1">
      <c r="A30" s="173" t="s">
        <v>21</v>
      </c>
      <c r="B30" s="174" t="s">
        <v>136</v>
      </c>
      <c r="C30" s="181"/>
      <c r="D30" s="181"/>
      <c r="E30" s="181"/>
      <c r="F30" s="181"/>
      <c r="G30" s="181"/>
      <c r="H30" s="181"/>
      <c r="I30" s="181"/>
    </row>
    <row r="31" spans="1:9" s="20" customFormat="1" ht="15" customHeight="1">
      <c r="A31" s="175" t="s">
        <v>197</v>
      </c>
      <c r="B31" s="180" t="s">
        <v>226</v>
      </c>
      <c r="C31" s="182"/>
      <c r="D31" s="182"/>
      <c r="E31" s="182"/>
      <c r="F31" s="182"/>
      <c r="G31" s="182"/>
      <c r="H31" s="182"/>
      <c r="I31" s="182"/>
    </row>
    <row r="32" spans="1:9" s="20" customFormat="1" ht="58.5" customHeight="1">
      <c r="A32" s="175" t="s">
        <v>198</v>
      </c>
      <c r="B32" s="180" t="s">
        <v>227</v>
      </c>
      <c r="C32" s="182"/>
      <c r="D32" s="182"/>
      <c r="E32" s="182"/>
      <c r="F32" s="182"/>
      <c r="G32" s="182"/>
      <c r="H32" s="182"/>
      <c r="I32" s="182"/>
    </row>
    <row r="33" spans="1:9" s="20" customFormat="1" ht="18.75" customHeight="1">
      <c r="A33" s="175" t="s">
        <v>199</v>
      </c>
      <c r="B33" s="180" t="s">
        <v>228</v>
      </c>
      <c r="C33" s="182"/>
      <c r="D33" s="182"/>
      <c r="E33" s="182"/>
      <c r="F33" s="182"/>
      <c r="G33" s="182"/>
      <c r="H33" s="182"/>
      <c r="I33" s="182"/>
    </row>
    <row r="34" spans="1:9" s="20" customFormat="1" ht="36" customHeight="1">
      <c r="A34" s="175" t="s">
        <v>200</v>
      </c>
      <c r="B34" s="180" t="s">
        <v>229</v>
      </c>
      <c r="C34" s="182"/>
      <c r="D34" s="182"/>
      <c r="E34" s="182"/>
      <c r="F34" s="182"/>
      <c r="G34" s="182"/>
      <c r="H34" s="182"/>
      <c r="I34" s="182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4" r:id="rId1"/>
  <headerFooter alignWithMargins="0">
    <oddHeader>&amp;R&amp;9Załącznik nr &amp;A
do uchwały Zarządu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D70">
      <selection activeCell="E74" sqref="E74"/>
    </sheetView>
  </sheetViews>
  <sheetFormatPr defaultColWidth="9.00390625" defaultRowHeight="12.75"/>
  <cols>
    <col min="1" max="1" width="6.625" style="67" customWidth="1"/>
    <col min="2" max="2" width="8.875" style="67" bestFit="1" customWidth="1"/>
    <col min="3" max="3" width="32.375" style="67" customWidth="1"/>
    <col min="4" max="7" width="11.625" style="67" customWidth="1"/>
    <col min="8" max="10" width="10.75390625" style="67" customWidth="1"/>
    <col min="11" max="11" width="12.875" style="67" customWidth="1"/>
  </cols>
  <sheetData>
    <row r="1" spans="1:11" ht="18.75">
      <c r="A1" s="325" t="s">
        <v>218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8.75">
      <c r="A2" s="40"/>
      <c r="B2" s="40"/>
      <c r="C2" s="40"/>
      <c r="D2" s="40"/>
      <c r="E2" s="40"/>
      <c r="F2" s="63"/>
      <c r="G2" s="63"/>
      <c r="H2" s="63"/>
      <c r="I2" s="63"/>
      <c r="J2" s="63"/>
      <c r="K2" s="238" t="s">
        <v>56</v>
      </c>
    </row>
    <row r="3" spans="1:11" s="20" customFormat="1" ht="18.75" customHeight="1">
      <c r="A3" s="335" t="s">
        <v>2</v>
      </c>
      <c r="B3" s="335" t="s">
        <v>3</v>
      </c>
      <c r="C3" s="335" t="s">
        <v>17</v>
      </c>
      <c r="D3" s="335" t="s">
        <v>367</v>
      </c>
      <c r="E3" s="335" t="s">
        <v>98</v>
      </c>
      <c r="F3" s="335"/>
      <c r="G3" s="335"/>
      <c r="H3" s="335"/>
      <c r="I3" s="335"/>
      <c r="J3" s="335"/>
      <c r="K3" s="335"/>
    </row>
    <row r="4" spans="1:11" s="20" customFormat="1" ht="20.25" customHeight="1">
      <c r="A4" s="335"/>
      <c r="B4" s="335"/>
      <c r="C4" s="335"/>
      <c r="D4" s="335"/>
      <c r="E4" s="335" t="s">
        <v>37</v>
      </c>
      <c r="F4" s="335" t="s">
        <v>6</v>
      </c>
      <c r="G4" s="335"/>
      <c r="H4" s="335"/>
      <c r="I4" s="335"/>
      <c r="J4" s="335"/>
      <c r="K4" s="335" t="s">
        <v>39</v>
      </c>
    </row>
    <row r="5" spans="1:11" s="20" customFormat="1" ht="78.75">
      <c r="A5" s="335"/>
      <c r="B5" s="335"/>
      <c r="C5" s="335"/>
      <c r="D5" s="335"/>
      <c r="E5" s="335"/>
      <c r="F5" s="231" t="s">
        <v>125</v>
      </c>
      <c r="G5" s="231" t="s">
        <v>214</v>
      </c>
      <c r="H5" s="231" t="s">
        <v>122</v>
      </c>
      <c r="I5" s="231" t="s">
        <v>161</v>
      </c>
      <c r="J5" s="231" t="s">
        <v>124</v>
      </c>
      <c r="K5" s="335"/>
    </row>
    <row r="6" spans="1:11" s="20" customFormat="1" ht="12" customHeight="1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</row>
    <row r="7" spans="1:11" s="20" customFormat="1" ht="18.75">
      <c r="A7" s="222" t="s">
        <v>224</v>
      </c>
      <c r="B7" s="222"/>
      <c r="C7" s="223" t="s">
        <v>230</v>
      </c>
      <c r="D7" s="224">
        <v>171301</v>
      </c>
      <c r="E7" s="224">
        <v>171301</v>
      </c>
      <c r="F7" s="224"/>
      <c r="G7" s="224"/>
      <c r="H7" s="224"/>
      <c r="I7" s="224"/>
      <c r="J7" s="224"/>
      <c r="K7" s="219"/>
    </row>
    <row r="8" spans="1:11" s="20" customFormat="1" ht="31.5">
      <c r="A8" s="225"/>
      <c r="B8" s="228" t="s">
        <v>231</v>
      </c>
      <c r="C8" s="229" t="s">
        <v>361</v>
      </c>
      <c r="D8" s="230">
        <v>171301</v>
      </c>
      <c r="E8" s="230">
        <v>171301</v>
      </c>
      <c r="F8" s="227"/>
      <c r="G8" s="227"/>
      <c r="H8" s="227"/>
      <c r="I8" s="227"/>
      <c r="J8" s="227"/>
      <c r="K8" s="220"/>
    </row>
    <row r="9" spans="1:11" s="20" customFormat="1" ht="18.75">
      <c r="A9" s="225" t="s">
        <v>237</v>
      </c>
      <c r="B9" s="225"/>
      <c r="C9" s="226" t="s">
        <v>238</v>
      </c>
      <c r="D9" s="227">
        <v>230221</v>
      </c>
      <c r="E9" s="227">
        <v>230221</v>
      </c>
      <c r="F9" s="227"/>
      <c r="G9" s="227"/>
      <c r="H9" s="227"/>
      <c r="I9" s="227"/>
      <c r="J9" s="227"/>
      <c r="K9" s="220"/>
    </row>
    <row r="10" spans="1:11" s="20" customFormat="1" ht="18.75">
      <c r="A10" s="225"/>
      <c r="B10" s="228" t="s">
        <v>239</v>
      </c>
      <c r="C10" s="229" t="s">
        <v>240</v>
      </c>
      <c r="D10" s="230">
        <v>182987</v>
      </c>
      <c r="E10" s="230">
        <v>182987</v>
      </c>
      <c r="F10" s="227"/>
      <c r="G10" s="227"/>
      <c r="H10" s="227"/>
      <c r="I10" s="227"/>
      <c r="J10" s="227"/>
      <c r="K10" s="220"/>
    </row>
    <row r="11" spans="1:11" s="20" customFormat="1" ht="18.75">
      <c r="A11" s="228"/>
      <c r="B11" s="228" t="s">
        <v>362</v>
      </c>
      <c r="C11" s="229" t="s">
        <v>363</v>
      </c>
      <c r="D11" s="230">
        <v>47234</v>
      </c>
      <c r="E11" s="230">
        <v>47234</v>
      </c>
      <c r="F11" s="230"/>
      <c r="G11" s="230"/>
      <c r="H11" s="230"/>
      <c r="I11" s="230"/>
      <c r="J11" s="230"/>
      <c r="K11" s="221"/>
    </row>
    <row r="12" spans="1:11" s="20" customFormat="1" ht="18.75">
      <c r="A12" s="225" t="s">
        <v>364</v>
      </c>
      <c r="B12" s="225"/>
      <c r="C12" s="226" t="s">
        <v>365</v>
      </c>
      <c r="D12" s="227">
        <v>4077856</v>
      </c>
      <c r="E12" s="227">
        <v>2157856</v>
      </c>
      <c r="F12" s="227">
        <v>372000</v>
      </c>
      <c r="G12" s="227">
        <v>73100</v>
      </c>
      <c r="H12" s="227">
        <v>200000</v>
      </c>
      <c r="I12" s="230"/>
      <c r="J12" s="230"/>
      <c r="K12" s="220">
        <v>1920000</v>
      </c>
    </row>
    <row r="13" spans="1:11" s="20" customFormat="1" ht="18.75">
      <c r="A13" s="228"/>
      <c r="B13" s="228" t="s">
        <v>366</v>
      </c>
      <c r="C13" s="229" t="s">
        <v>368</v>
      </c>
      <c r="D13" s="230">
        <v>4077856</v>
      </c>
      <c r="E13" s="230">
        <v>2157856</v>
      </c>
      <c r="F13" s="230">
        <v>372000</v>
      </c>
      <c r="G13" s="230">
        <v>73100</v>
      </c>
      <c r="H13" s="230">
        <v>200000</v>
      </c>
      <c r="I13" s="230"/>
      <c r="J13" s="230"/>
      <c r="K13" s="221">
        <v>1920000</v>
      </c>
    </row>
    <row r="14" spans="1:11" s="20" customFormat="1" ht="18.75">
      <c r="A14" s="225" t="s">
        <v>241</v>
      </c>
      <c r="B14" s="225"/>
      <c r="C14" s="226" t="s">
        <v>369</v>
      </c>
      <c r="D14" s="227">
        <v>28000</v>
      </c>
      <c r="E14" s="227">
        <v>28000</v>
      </c>
      <c r="F14" s="230"/>
      <c r="G14" s="230"/>
      <c r="H14" s="230"/>
      <c r="I14" s="230"/>
      <c r="J14" s="230"/>
      <c r="K14" s="221"/>
    </row>
    <row r="15" spans="1:11" s="20" customFormat="1" ht="31.5">
      <c r="A15" s="228"/>
      <c r="B15" s="228" t="s">
        <v>243</v>
      </c>
      <c r="C15" s="229" t="s">
        <v>244</v>
      </c>
      <c r="D15" s="230">
        <v>28000</v>
      </c>
      <c r="E15" s="230">
        <v>28000</v>
      </c>
      <c r="F15" s="230"/>
      <c r="G15" s="230"/>
      <c r="H15" s="230"/>
      <c r="I15" s="230"/>
      <c r="J15" s="230"/>
      <c r="K15" s="221"/>
    </row>
    <row r="16" spans="1:11" s="20" customFormat="1" ht="18.75">
      <c r="A16" s="225" t="s">
        <v>246</v>
      </c>
      <c r="B16" s="228"/>
      <c r="C16" s="226" t="s">
        <v>247</v>
      </c>
      <c r="D16" s="227">
        <f>D17+D18+D19</f>
        <v>212000</v>
      </c>
      <c r="E16" s="227">
        <f>E17+E18+E19</f>
        <v>208000</v>
      </c>
      <c r="F16" s="227">
        <v>109000</v>
      </c>
      <c r="G16" s="227">
        <f>G19</f>
        <v>20700</v>
      </c>
      <c r="H16" s="227"/>
      <c r="I16" s="230"/>
      <c r="J16" s="230"/>
      <c r="K16" s="220">
        <v>4000</v>
      </c>
    </row>
    <row r="17" spans="1:11" s="20" customFormat="1" ht="31.5">
      <c r="A17" s="228"/>
      <c r="B17" s="228" t="s">
        <v>248</v>
      </c>
      <c r="C17" s="229" t="s">
        <v>249</v>
      </c>
      <c r="D17" s="230">
        <v>30000</v>
      </c>
      <c r="E17" s="230">
        <v>30000</v>
      </c>
      <c r="F17" s="230"/>
      <c r="G17" s="230"/>
      <c r="H17" s="230"/>
      <c r="I17" s="230"/>
      <c r="J17" s="230"/>
      <c r="K17" s="221"/>
    </row>
    <row r="18" spans="1:11" s="20" customFormat="1" ht="31.5">
      <c r="A18" s="228"/>
      <c r="B18" s="228" t="s">
        <v>250</v>
      </c>
      <c r="C18" s="229" t="s">
        <v>370</v>
      </c>
      <c r="D18" s="230">
        <v>35000</v>
      </c>
      <c r="E18" s="230">
        <v>35000</v>
      </c>
      <c r="F18" s="230"/>
      <c r="G18" s="230"/>
      <c r="H18" s="230"/>
      <c r="I18" s="230"/>
      <c r="J18" s="230"/>
      <c r="K18" s="221"/>
    </row>
    <row r="19" spans="1:11" s="20" customFormat="1" ht="18.75">
      <c r="A19" s="228"/>
      <c r="B19" s="228" t="s">
        <v>252</v>
      </c>
      <c r="C19" s="229" t="s">
        <v>253</v>
      </c>
      <c r="D19" s="230">
        <v>147000</v>
      </c>
      <c r="E19" s="230">
        <v>143000</v>
      </c>
      <c r="F19" s="230">
        <v>109000</v>
      </c>
      <c r="G19" s="230">
        <v>20700</v>
      </c>
      <c r="H19" s="230"/>
      <c r="I19" s="230"/>
      <c r="J19" s="230"/>
      <c r="K19" s="221">
        <v>4000</v>
      </c>
    </row>
    <row r="20" spans="1:11" s="20" customFormat="1" ht="18.75">
      <c r="A20" s="225" t="s">
        <v>255</v>
      </c>
      <c r="B20" s="228"/>
      <c r="C20" s="226" t="s">
        <v>256</v>
      </c>
      <c r="D20" s="227">
        <f>D21+D22+D23+D24+D25</f>
        <v>4227689</v>
      </c>
      <c r="E20" s="227">
        <f>E21+E22+E23+E24+E25</f>
        <v>4192689</v>
      </c>
      <c r="F20" s="227">
        <f>F21+F22+F23+F24+F25</f>
        <v>2005516</v>
      </c>
      <c r="G20" s="227">
        <f>G21+G22+G23+G24+G25</f>
        <v>338688</v>
      </c>
      <c r="H20" s="227">
        <f>H21+H22+H23</f>
        <v>14500</v>
      </c>
      <c r="I20" s="230"/>
      <c r="J20" s="230"/>
      <c r="K20" s="220">
        <f>K21+K22+K23</f>
        <v>35000</v>
      </c>
    </row>
    <row r="21" spans="1:11" s="20" customFormat="1" ht="18.75">
      <c r="A21" s="336"/>
      <c r="B21" s="228" t="s">
        <v>257</v>
      </c>
      <c r="C21" s="229" t="s">
        <v>258</v>
      </c>
      <c r="D21" s="230">
        <v>188244</v>
      </c>
      <c r="E21" s="230">
        <v>188244</v>
      </c>
      <c r="F21" s="230">
        <v>163916</v>
      </c>
      <c r="G21" s="230">
        <v>24328</v>
      </c>
      <c r="H21" s="230"/>
      <c r="I21" s="230"/>
      <c r="J21" s="230"/>
      <c r="K21" s="221"/>
    </row>
    <row r="22" spans="1:11" s="20" customFormat="1" ht="18.75">
      <c r="A22" s="320"/>
      <c r="B22" s="228" t="s">
        <v>371</v>
      </c>
      <c r="C22" s="229" t="s">
        <v>372</v>
      </c>
      <c r="D22" s="230">
        <v>185750</v>
      </c>
      <c r="E22" s="230">
        <v>185750</v>
      </c>
      <c r="F22" s="230"/>
      <c r="G22" s="230"/>
      <c r="H22" s="230"/>
      <c r="I22" s="230"/>
      <c r="J22" s="230"/>
      <c r="K22" s="221"/>
    </row>
    <row r="23" spans="1:11" s="20" customFormat="1" ht="18.75">
      <c r="A23" s="320"/>
      <c r="B23" s="228" t="s">
        <v>259</v>
      </c>
      <c r="C23" s="229" t="s">
        <v>265</v>
      </c>
      <c r="D23" s="230">
        <v>3766695</v>
      </c>
      <c r="E23" s="230">
        <v>3731695</v>
      </c>
      <c r="F23" s="230">
        <v>1841600</v>
      </c>
      <c r="G23" s="230">
        <v>313600</v>
      </c>
      <c r="H23" s="230">
        <v>14500</v>
      </c>
      <c r="I23" s="230"/>
      <c r="J23" s="230"/>
      <c r="K23" s="221">
        <v>35000</v>
      </c>
    </row>
    <row r="24" spans="1:11" s="20" customFormat="1" ht="18.75">
      <c r="A24" s="321"/>
      <c r="B24" s="228" t="s">
        <v>271</v>
      </c>
      <c r="C24" s="229" t="s">
        <v>272</v>
      </c>
      <c r="D24" s="230">
        <v>18000</v>
      </c>
      <c r="E24" s="230">
        <v>18000</v>
      </c>
      <c r="F24" s="230"/>
      <c r="G24" s="230">
        <v>760</v>
      </c>
      <c r="H24" s="230"/>
      <c r="I24" s="230"/>
      <c r="J24" s="230"/>
      <c r="K24" s="221"/>
    </row>
    <row r="25" spans="1:11" s="20" customFormat="1" ht="31.5">
      <c r="A25" s="228"/>
      <c r="B25" s="228" t="s">
        <v>373</v>
      </c>
      <c r="C25" s="229" t="s">
        <v>374</v>
      </c>
      <c r="D25" s="230">
        <v>69000</v>
      </c>
      <c r="E25" s="230">
        <v>69000</v>
      </c>
      <c r="F25" s="230"/>
      <c r="G25" s="230"/>
      <c r="H25" s="230"/>
      <c r="I25" s="230"/>
      <c r="J25" s="230"/>
      <c r="K25" s="221"/>
    </row>
    <row r="26" spans="1:11" s="20" customFormat="1" ht="31.5">
      <c r="A26" s="225" t="s">
        <v>274</v>
      </c>
      <c r="B26" s="228"/>
      <c r="C26" s="226" t="s">
        <v>275</v>
      </c>
      <c r="D26" s="227">
        <f>D27+D28++D29+D30</f>
        <v>2013889</v>
      </c>
      <c r="E26" s="227">
        <f>E27+E28+E29+E30</f>
        <v>2013889</v>
      </c>
      <c r="F26" s="227">
        <f>F27</f>
        <v>1556000</v>
      </c>
      <c r="G26" s="227">
        <f>G27</f>
        <v>4150</v>
      </c>
      <c r="H26" s="227">
        <f>H30</f>
        <v>2000</v>
      </c>
      <c r="I26" s="230"/>
      <c r="J26" s="230"/>
      <c r="K26" s="221"/>
    </row>
    <row r="27" spans="1:11" s="20" customFormat="1" ht="31.5">
      <c r="A27" s="228"/>
      <c r="B27" s="228" t="s">
        <v>276</v>
      </c>
      <c r="C27" s="229" t="s">
        <v>375</v>
      </c>
      <c r="D27" s="230">
        <v>2009389</v>
      </c>
      <c r="E27" s="230">
        <v>2009389</v>
      </c>
      <c r="F27" s="230">
        <v>1556000</v>
      </c>
      <c r="G27" s="230">
        <v>4150</v>
      </c>
      <c r="H27" s="230"/>
      <c r="I27" s="230"/>
      <c r="J27" s="230"/>
      <c r="K27" s="221"/>
    </row>
    <row r="28" spans="1:11" s="20" customFormat="1" ht="18.75">
      <c r="A28" s="228"/>
      <c r="B28" s="228" t="s">
        <v>376</v>
      </c>
      <c r="C28" s="229" t="s">
        <v>377</v>
      </c>
      <c r="D28" s="230">
        <v>2000</v>
      </c>
      <c r="E28" s="230">
        <v>2000</v>
      </c>
      <c r="F28" s="230"/>
      <c r="G28" s="230"/>
      <c r="H28" s="230"/>
      <c r="I28" s="230"/>
      <c r="J28" s="230"/>
      <c r="K28" s="221"/>
    </row>
    <row r="29" spans="1:11" s="20" customFormat="1" ht="18.75">
      <c r="A29" s="228"/>
      <c r="B29" s="228" t="s">
        <v>278</v>
      </c>
      <c r="C29" s="229" t="s">
        <v>279</v>
      </c>
      <c r="D29" s="230">
        <v>500</v>
      </c>
      <c r="E29" s="230">
        <v>500</v>
      </c>
      <c r="F29" s="230"/>
      <c r="G29" s="230"/>
      <c r="H29" s="230"/>
      <c r="I29" s="230"/>
      <c r="J29" s="230"/>
      <c r="K29" s="221"/>
    </row>
    <row r="30" spans="1:11" s="20" customFormat="1" ht="31.5">
      <c r="A30" s="228"/>
      <c r="B30" s="228" t="s">
        <v>378</v>
      </c>
      <c r="C30" s="229" t="s">
        <v>379</v>
      </c>
      <c r="D30" s="230">
        <v>2000</v>
      </c>
      <c r="E30" s="230">
        <v>2000</v>
      </c>
      <c r="F30" s="230"/>
      <c r="G30" s="230"/>
      <c r="H30" s="230">
        <v>2000</v>
      </c>
      <c r="I30" s="230"/>
      <c r="J30" s="230"/>
      <c r="K30" s="221"/>
    </row>
    <row r="31" spans="1:11" s="20" customFormat="1" ht="18.75">
      <c r="A31" s="225" t="s">
        <v>380</v>
      </c>
      <c r="B31" s="228"/>
      <c r="C31" s="226" t="s">
        <v>381</v>
      </c>
      <c r="D31" s="227">
        <f>D32+D33</f>
        <v>459605</v>
      </c>
      <c r="E31" s="227">
        <f>E32+E33</f>
        <v>459605</v>
      </c>
      <c r="F31" s="227"/>
      <c r="G31" s="227"/>
      <c r="H31" s="227"/>
      <c r="I31" s="227">
        <f>I32</f>
        <v>125300</v>
      </c>
      <c r="J31" s="227">
        <f>J33</f>
        <v>334305</v>
      </c>
      <c r="K31" s="220"/>
    </row>
    <row r="32" spans="1:11" s="20" customFormat="1" ht="47.25">
      <c r="A32" s="225"/>
      <c r="B32" s="228" t="s">
        <v>382</v>
      </c>
      <c r="C32" s="229" t="s">
        <v>383</v>
      </c>
      <c r="D32" s="230">
        <v>125300</v>
      </c>
      <c r="E32" s="230">
        <v>125300</v>
      </c>
      <c r="F32" s="230"/>
      <c r="G32" s="230"/>
      <c r="H32" s="230"/>
      <c r="I32" s="230">
        <v>125300</v>
      </c>
      <c r="J32" s="230"/>
      <c r="K32" s="221"/>
    </row>
    <row r="33" spans="1:11" s="20" customFormat="1" ht="63">
      <c r="A33" s="225"/>
      <c r="B33" s="228" t="s">
        <v>384</v>
      </c>
      <c r="C33" s="229" t="s">
        <v>385</v>
      </c>
      <c r="D33" s="230">
        <v>334305</v>
      </c>
      <c r="E33" s="230">
        <v>334305</v>
      </c>
      <c r="F33" s="230"/>
      <c r="G33" s="230"/>
      <c r="H33" s="230"/>
      <c r="I33" s="230"/>
      <c r="J33" s="230">
        <v>334305</v>
      </c>
      <c r="K33" s="221"/>
    </row>
    <row r="34" spans="1:11" s="20" customFormat="1" ht="18.75">
      <c r="A34" s="225" t="s">
        <v>292</v>
      </c>
      <c r="B34" s="228"/>
      <c r="C34" s="226" t="s">
        <v>293</v>
      </c>
      <c r="D34" s="227">
        <f>D35</f>
        <v>510000</v>
      </c>
      <c r="E34" s="227">
        <f>E35</f>
        <v>510000</v>
      </c>
      <c r="F34" s="230"/>
      <c r="G34" s="230"/>
      <c r="H34" s="230"/>
      <c r="I34" s="230"/>
      <c r="J34" s="230"/>
      <c r="K34" s="221"/>
    </row>
    <row r="35" spans="1:11" s="20" customFormat="1" ht="18.75">
      <c r="A35" s="225"/>
      <c r="B35" s="228" t="s">
        <v>386</v>
      </c>
      <c r="C35" s="229" t="s">
        <v>387</v>
      </c>
      <c r="D35" s="230">
        <v>510000</v>
      </c>
      <c r="E35" s="230">
        <v>510000</v>
      </c>
      <c r="F35" s="230"/>
      <c r="G35" s="230"/>
      <c r="H35" s="230"/>
      <c r="I35" s="230"/>
      <c r="J35" s="230"/>
      <c r="K35" s="221"/>
    </row>
    <row r="36" spans="1:11" s="20" customFormat="1" ht="18.75">
      <c r="A36" s="225" t="s">
        <v>302</v>
      </c>
      <c r="B36" s="228"/>
      <c r="C36" s="226" t="s">
        <v>303</v>
      </c>
      <c r="D36" s="227">
        <f>D37+D38+D39+D40+D41+D42+D43+D44+D45+D46</f>
        <v>13081252</v>
      </c>
      <c r="E36" s="227">
        <f>E37+E38+E39+E40+E41+E42+E43+E44+E45+E46</f>
        <v>13081252</v>
      </c>
      <c r="F36" s="227">
        <f>F37+F38+F39+F40+F41+F42+F43+F44+F45+F46</f>
        <v>9537313</v>
      </c>
      <c r="G36" s="227">
        <f>G37+G38+G39+G40+G41+G42+G43+G44+G45+G46</f>
        <v>1779767</v>
      </c>
      <c r="H36" s="227">
        <f>H37+H38+H39+H40+H41+H42+H43+H44+H45+H46</f>
        <v>91800</v>
      </c>
      <c r="I36" s="230"/>
      <c r="J36" s="230"/>
      <c r="K36" s="221"/>
    </row>
    <row r="37" spans="1:11" s="20" customFormat="1" ht="18.75">
      <c r="A37" s="225"/>
      <c r="B37" s="228" t="s">
        <v>388</v>
      </c>
      <c r="C37" s="229" t="s">
        <v>389</v>
      </c>
      <c r="D37" s="230">
        <v>583000</v>
      </c>
      <c r="E37" s="230">
        <v>583000</v>
      </c>
      <c r="F37" s="230">
        <v>471921</v>
      </c>
      <c r="G37" s="230">
        <v>88239</v>
      </c>
      <c r="H37" s="230"/>
      <c r="I37" s="230"/>
      <c r="J37" s="230"/>
      <c r="K37" s="221"/>
    </row>
    <row r="38" spans="1:11" s="20" customFormat="1" ht="18.75">
      <c r="A38" s="225"/>
      <c r="B38" s="228" t="s">
        <v>390</v>
      </c>
      <c r="C38" s="229" t="s">
        <v>391</v>
      </c>
      <c r="D38" s="230">
        <v>500000</v>
      </c>
      <c r="E38" s="230">
        <v>500000</v>
      </c>
      <c r="F38" s="230">
        <v>404530</v>
      </c>
      <c r="G38" s="230">
        <v>76100</v>
      </c>
      <c r="H38" s="230"/>
      <c r="I38" s="230"/>
      <c r="J38" s="230"/>
      <c r="K38" s="221"/>
    </row>
    <row r="39" spans="1:11" s="20" customFormat="1" ht="31.5">
      <c r="A39" s="225"/>
      <c r="B39" s="228" t="s">
        <v>392</v>
      </c>
      <c r="C39" s="229" t="s">
        <v>393</v>
      </c>
      <c r="D39" s="230">
        <v>299800</v>
      </c>
      <c r="E39" s="230">
        <v>299800</v>
      </c>
      <c r="F39" s="230">
        <v>221400</v>
      </c>
      <c r="G39" s="230">
        <v>42500</v>
      </c>
      <c r="H39" s="230"/>
      <c r="I39" s="230"/>
      <c r="J39" s="230"/>
      <c r="K39" s="221"/>
    </row>
    <row r="40" spans="1:11" s="20" customFormat="1" ht="18.75">
      <c r="A40" s="225"/>
      <c r="B40" s="228" t="s">
        <v>304</v>
      </c>
      <c r="C40" s="229" t="s">
        <v>305</v>
      </c>
      <c r="D40" s="230">
        <v>3061880</v>
      </c>
      <c r="E40" s="230">
        <v>3061880</v>
      </c>
      <c r="F40" s="230">
        <v>2096000</v>
      </c>
      <c r="G40" s="230">
        <v>394500</v>
      </c>
      <c r="H40" s="230">
        <v>52000</v>
      </c>
      <c r="I40" s="230"/>
      <c r="J40" s="230"/>
      <c r="K40" s="221"/>
    </row>
    <row r="41" spans="1:11" s="20" customFormat="1" ht="18.75">
      <c r="A41" s="225"/>
      <c r="B41" s="228" t="s">
        <v>394</v>
      </c>
      <c r="C41" s="229" t="s">
        <v>395</v>
      </c>
      <c r="D41" s="230">
        <v>903672</v>
      </c>
      <c r="E41" s="230">
        <v>903672</v>
      </c>
      <c r="F41" s="230">
        <v>683370</v>
      </c>
      <c r="G41" s="230">
        <v>135000</v>
      </c>
      <c r="H41" s="230"/>
      <c r="I41" s="230"/>
      <c r="J41" s="230"/>
      <c r="K41" s="221"/>
    </row>
    <row r="42" spans="1:11" s="20" customFormat="1" ht="18.75">
      <c r="A42" s="225"/>
      <c r="B42" s="228" t="s">
        <v>306</v>
      </c>
      <c r="C42" s="229" t="s">
        <v>307</v>
      </c>
      <c r="D42" s="230">
        <v>6545300</v>
      </c>
      <c r="E42" s="230">
        <v>6545300</v>
      </c>
      <c r="F42" s="230">
        <v>4826400</v>
      </c>
      <c r="G42" s="230">
        <v>882200</v>
      </c>
      <c r="H42" s="230">
        <v>39800</v>
      </c>
      <c r="I42" s="230"/>
      <c r="J42" s="230"/>
      <c r="K42" s="221"/>
    </row>
    <row r="43" spans="1:11" s="20" customFormat="1" ht="18.75">
      <c r="A43" s="225"/>
      <c r="B43" s="228" t="s">
        <v>396</v>
      </c>
      <c r="C43" s="229" t="s">
        <v>397</v>
      </c>
      <c r="D43" s="230">
        <v>140100</v>
      </c>
      <c r="E43" s="230">
        <v>140100</v>
      </c>
      <c r="F43" s="230">
        <v>83692</v>
      </c>
      <c r="G43" s="230">
        <v>19628</v>
      </c>
      <c r="H43" s="230"/>
      <c r="I43" s="230"/>
      <c r="J43" s="230"/>
      <c r="K43" s="221"/>
    </row>
    <row r="44" spans="1:11" s="20" customFormat="1" ht="47.25">
      <c r="A44" s="225"/>
      <c r="B44" s="228" t="s">
        <v>310</v>
      </c>
      <c r="C44" s="229" t="s">
        <v>398</v>
      </c>
      <c r="D44" s="230">
        <v>937500</v>
      </c>
      <c r="E44" s="230">
        <v>937500</v>
      </c>
      <c r="F44" s="230">
        <v>750000</v>
      </c>
      <c r="G44" s="230">
        <v>141600</v>
      </c>
      <c r="H44" s="230"/>
      <c r="I44" s="230"/>
      <c r="J44" s="230"/>
      <c r="K44" s="221"/>
    </row>
    <row r="45" spans="1:11" s="20" customFormat="1" ht="31.5">
      <c r="A45" s="225"/>
      <c r="B45" s="228" t="s">
        <v>401</v>
      </c>
      <c r="C45" s="229" t="s">
        <v>402</v>
      </c>
      <c r="D45" s="230">
        <v>40000</v>
      </c>
      <c r="E45" s="230">
        <v>40000</v>
      </c>
      <c r="F45" s="230"/>
      <c r="G45" s="230"/>
      <c r="H45" s="230"/>
      <c r="I45" s="230"/>
      <c r="J45" s="230"/>
      <c r="K45" s="221"/>
    </row>
    <row r="46" spans="1:11" s="20" customFormat="1" ht="18.75">
      <c r="A46" s="225"/>
      <c r="B46" s="228" t="s">
        <v>399</v>
      </c>
      <c r="C46" s="229" t="s">
        <v>400</v>
      </c>
      <c r="D46" s="230">
        <v>70000</v>
      </c>
      <c r="E46" s="230">
        <v>70000</v>
      </c>
      <c r="F46" s="230"/>
      <c r="G46" s="230"/>
      <c r="H46" s="230"/>
      <c r="I46" s="230"/>
      <c r="J46" s="230"/>
      <c r="K46" s="221"/>
    </row>
    <row r="47" spans="1:11" s="20" customFormat="1" ht="18.75">
      <c r="A47" s="225" t="s">
        <v>316</v>
      </c>
      <c r="B47" s="228"/>
      <c r="C47" s="226" t="s">
        <v>403</v>
      </c>
      <c r="D47" s="227">
        <f>D48+D49</f>
        <v>47800</v>
      </c>
      <c r="E47" s="227">
        <f>E48+E49</f>
        <v>47800</v>
      </c>
      <c r="F47" s="230"/>
      <c r="G47" s="230"/>
      <c r="H47" s="230"/>
      <c r="I47" s="230"/>
      <c r="J47" s="230"/>
      <c r="K47" s="221"/>
    </row>
    <row r="48" spans="1:11" s="20" customFormat="1" ht="18.75">
      <c r="A48" s="225"/>
      <c r="B48" s="228" t="s">
        <v>404</v>
      </c>
      <c r="C48" s="229" t="s">
        <v>405</v>
      </c>
      <c r="D48" s="230">
        <v>3000</v>
      </c>
      <c r="E48" s="230">
        <v>3000</v>
      </c>
      <c r="F48" s="230"/>
      <c r="G48" s="230"/>
      <c r="H48" s="230"/>
      <c r="I48" s="230"/>
      <c r="J48" s="230"/>
      <c r="K48" s="221"/>
    </row>
    <row r="49" spans="1:11" s="20" customFormat="1" ht="18.75">
      <c r="A49" s="225"/>
      <c r="B49" s="228" t="s">
        <v>318</v>
      </c>
      <c r="C49" s="229" t="s">
        <v>319</v>
      </c>
      <c r="D49" s="230">
        <v>44800</v>
      </c>
      <c r="E49" s="230">
        <v>44800</v>
      </c>
      <c r="F49" s="230"/>
      <c r="G49" s="230"/>
      <c r="H49" s="230"/>
      <c r="I49" s="230"/>
      <c r="J49" s="230"/>
      <c r="K49" s="221"/>
    </row>
    <row r="50" spans="1:11" s="20" customFormat="1" ht="18.75">
      <c r="A50" s="225" t="s">
        <v>323</v>
      </c>
      <c r="B50" s="228"/>
      <c r="C50" s="226" t="s">
        <v>324</v>
      </c>
      <c r="D50" s="227">
        <f>D51+D52+D53</f>
        <v>892100</v>
      </c>
      <c r="E50" s="227">
        <v>892100</v>
      </c>
      <c r="F50" s="230"/>
      <c r="G50" s="230"/>
      <c r="H50" s="227">
        <f>H51+H53</f>
        <v>251100</v>
      </c>
      <c r="I50" s="230"/>
      <c r="J50" s="230"/>
      <c r="K50" s="220"/>
    </row>
    <row r="51" spans="1:11" s="20" customFormat="1" ht="18.75">
      <c r="A51" s="225"/>
      <c r="B51" s="228" t="s">
        <v>406</v>
      </c>
      <c r="C51" s="229" t="s">
        <v>407</v>
      </c>
      <c r="D51" s="230">
        <v>247100</v>
      </c>
      <c r="E51" s="230">
        <v>247100</v>
      </c>
      <c r="F51" s="230"/>
      <c r="G51" s="230"/>
      <c r="H51" s="230">
        <v>247100</v>
      </c>
      <c r="I51" s="230"/>
      <c r="J51" s="230"/>
      <c r="K51" s="221"/>
    </row>
    <row r="52" spans="1:11" s="20" customFormat="1" ht="63">
      <c r="A52" s="225"/>
      <c r="B52" s="228" t="s">
        <v>325</v>
      </c>
      <c r="C52" s="229" t="s">
        <v>408</v>
      </c>
      <c r="D52" s="230">
        <v>631000</v>
      </c>
      <c r="E52" s="230">
        <v>631000</v>
      </c>
      <c r="F52" s="230"/>
      <c r="G52" s="230"/>
      <c r="H52" s="230"/>
      <c r="I52" s="230"/>
      <c r="J52" s="230"/>
      <c r="K52" s="221"/>
    </row>
    <row r="53" spans="1:11" s="20" customFormat="1" ht="18.75">
      <c r="A53" s="225"/>
      <c r="B53" s="228" t="s">
        <v>409</v>
      </c>
      <c r="C53" s="229" t="s">
        <v>400</v>
      </c>
      <c r="D53" s="230">
        <v>14000</v>
      </c>
      <c r="E53" s="230">
        <v>14000</v>
      </c>
      <c r="F53" s="230"/>
      <c r="G53" s="230"/>
      <c r="H53" s="230">
        <v>4000</v>
      </c>
      <c r="I53" s="230"/>
      <c r="J53" s="230"/>
      <c r="K53" s="221"/>
    </row>
    <row r="54" spans="1:11" s="20" customFormat="1" ht="18.75">
      <c r="A54" s="225" t="s">
        <v>327</v>
      </c>
      <c r="B54" s="228"/>
      <c r="C54" s="226" t="s">
        <v>328</v>
      </c>
      <c r="D54" s="227">
        <f>D55+D56+D57+D58</f>
        <v>3241964</v>
      </c>
      <c r="E54" s="227">
        <f>E55+E56+E57+E58</f>
        <v>3241964</v>
      </c>
      <c r="F54" s="227">
        <f>F55+F56+F57+F58</f>
        <v>1017732</v>
      </c>
      <c r="G54" s="227">
        <f>G55+G56+G57+G58</f>
        <v>198178</v>
      </c>
      <c r="H54" s="227">
        <f>H55+H56+H57</f>
        <v>734700</v>
      </c>
      <c r="I54" s="230"/>
      <c r="J54" s="230"/>
      <c r="K54" s="221"/>
    </row>
    <row r="55" spans="1:11" s="20" customFormat="1" ht="18.75" customHeight="1">
      <c r="A55" s="225"/>
      <c r="B55" s="228" t="s">
        <v>410</v>
      </c>
      <c r="C55" s="229" t="s">
        <v>411</v>
      </c>
      <c r="D55" s="230">
        <v>703000</v>
      </c>
      <c r="E55" s="230">
        <v>703000</v>
      </c>
      <c r="F55" s="230"/>
      <c r="G55" s="230"/>
      <c r="H55" s="230">
        <v>703000</v>
      </c>
      <c r="I55" s="230"/>
      <c r="J55" s="230"/>
      <c r="K55" s="221"/>
    </row>
    <row r="56" spans="1:11" s="20" customFormat="1" ht="18.75">
      <c r="A56" s="225"/>
      <c r="B56" s="228" t="s">
        <v>329</v>
      </c>
      <c r="C56" s="229" t="s">
        <v>330</v>
      </c>
      <c r="D56" s="230">
        <v>1502920</v>
      </c>
      <c r="E56" s="230">
        <v>1502920</v>
      </c>
      <c r="F56" s="230">
        <v>870100</v>
      </c>
      <c r="G56" s="230">
        <v>167900</v>
      </c>
      <c r="H56" s="230"/>
      <c r="I56" s="230"/>
      <c r="J56" s="230"/>
      <c r="K56" s="221"/>
    </row>
    <row r="57" spans="1:11" s="20" customFormat="1" ht="18.75">
      <c r="A57" s="225"/>
      <c r="B57" s="228" t="s">
        <v>333</v>
      </c>
      <c r="C57" s="229" t="s">
        <v>412</v>
      </c>
      <c r="D57" s="230">
        <v>837700</v>
      </c>
      <c r="E57" s="230">
        <v>837700</v>
      </c>
      <c r="F57" s="230"/>
      <c r="G57" s="230"/>
      <c r="H57" s="230">
        <v>31700</v>
      </c>
      <c r="I57" s="230"/>
      <c r="J57" s="230"/>
      <c r="K57" s="221"/>
    </row>
    <row r="58" spans="1:11" s="20" customFormat="1" ht="18.75">
      <c r="A58" s="225"/>
      <c r="B58" s="228" t="s">
        <v>413</v>
      </c>
      <c r="C58" s="229" t="s">
        <v>414</v>
      </c>
      <c r="D58" s="230">
        <v>198344</v>
      </c>
      <c r="E58" s="230">
        <v>198344</v>
      </c>
      <c r="F58" s="230">
        <v>147632</v>
      </c>
      <c r="G58" s="230">
        <v>30278</v>
      </c>
      <c r="H58" s="230"/>
      <c r="I58" s="230"/>
      <c r="J58" s="230"/>
      <c r="K58" s="221"/>
    </row>
    <row r="59" spans="1:11" s="20" customFormat="1" ht="31.5">
      <c r="A59" s="225" t="s">
        <v>339</v>
      </c>
      <c r="B59" s="228"/>
      <c r="C59" s="226" t="s">
        <v>415</v>
      </c>
      <c r="D59" s="227">
        <f>D60+D61</f>
        <v>1167100</v>
      </c>
      <c r="E59" s="227">
        <f>E60+E61</f>
        <v>1167100</v>
      </c>
      <c r="F59" s="227">
        <f>F60+F61</f>
        <v>816845</v>
      </c>
      <c r="G59" s="227">
        <f>G60+G61</f>
        <v>161387</v>
      </c>
      <c r="H59" s="230"/>
      <c r="I59" s="230"/>
      <c r="J59" s="230"/>
      <c r="K59" s="221"/>
    </row>
    <row r="60" spans="1:11" s="20" customFormat="1" ht="31.5">
      <c r="A60" s="225"/>
      <c r="B60" s="228" t="s">
        <v>341</v>
      </c>
      <c r="C60" s="229" t="s">
        <v>342</v>
      </c>
      <c r="D60" s="230">
        <v>76000</v>
      </c>
      <c r="E60" s="230">
        <v>76000</v>
      </c>
      <c r="F60" s="230">
        <v>32345</v>
      </c>
      <c r="G60" s="230">
        <v>7987</v>
      </c>
      <c r="H60" s="230"/>
      <c r="I60" s="230"/>
      <c r="J60" s="230"/>
      <c r="K60" s="221"/>
    </row>
    <row r="61" spans="1:11" s="20" customFormat="1" ht="18.75">
      <c r="A61" s="225"/>
      <c r="B61" s="228" t="s">
        <v>343</v>
      </c>
      <c r="C61" s="229" t="s">
        <v>344</v>
      </c>
      <c r="D61" s="230">
        <v>1091100</v>
      </c>
      <c r="E61" s="230">
        <v>1091100</v>
      </c>
      <c r="F61" s="230">
        <v>784500</v>
      </c>
      <c r="G61" s="230">
        <v>153400</v>
      </c>
      <c r="H61" s="230"/>
      <c r="I61" s="230"/>
      <c r="J61" s="230"/>
      <c r="K61" s="221"/>
    </row>
    <row r="62" spans="1:11" s="20" customFormat="1" ht="15.75" customHeight="1">
      <c r="A62" s="225" t="s">
        <v>347</v>
      </c>
      <c r="B62" s="228"/>
      <c r="C62" s="226" t="s">
        <v>348</v>
      </c>
      <c r="D62" s="227">
        <f>D63+D64+D65+D66+D67+D68+D69</f>
        <v>2909350</v>
      </c>
      <c r="E62" s="227">
        <v>2903350</v>
      </c>
      <c r="F62" s="227">
        <f>F63+F64+F65+F66+F67+F68+F69</f>
        <v>1571764</v>
      </c>
      <c r="G62" s="227">
        <f>G63+G64+G65+G66+G67+G68+G69</f>
        <v>307245</v>
      </c>
      <c r="H62" s="227">
        <f>H67</f>
        <v>3000</v>
      </c>
      <c r="I62" s="230"/>
      <c r="J62" s="230"/>
      <c r="K62" s="220">
        <f>K66</f>
        <v>6000</v>
      </c>
    </row>
    <row r="63" spans="1:11" s="20" customFormat="1" ht="30.75" customHeight="1">
      <c r="A63" s="225"/>
      <c r="B63" s="228" t="s">
        <v>349</v>
      </c>
      <c r="C63" s="229" t="s">
        <v>350</v>
      </c>
      <c r="D63" s="230">
        <v>817500</v>
      </c>
      <c r="E63" s="230">
        <v>817500</v>
      </c>
      <c r="F63" s="230">
        <v>467764</v>
      </c>
      <c r="G63" s="230">
        <v>87925</v>
      </c>
      <c r="H63" s="230"/>
      <c r="I63" s="230"/>
      <c r="J63" s="230"/>
      <c r="K63" s="221"/>
    </row>
    <row r="64" spans="1:11" s="20" customFormat="1" ht="48" customHeight="1">
      <c r="A64" s="225"/>
      <c r="B64" s="228" t="s">
        <v>416</v>
      </c>
      <c r="C64" s="229" t="s">
        <v>417</v>
      </c>
      <c r="D64" s="230">
        <v>597000</v>
      </c>
      <c r="E64" s="230">
        <v>597000</v>
      </c>
      <c r="F64" s="230">
        <v>456000</v>
      </c>
      <c r="G64" s="230">
        <v>90800</v>
      </c>
      <c r="H64" s="230"/>
      <c r="I64" s="230"/>
      <c r="J64" s="230"/>
      <c r="K64" s="221"/>
    </row>
    <row r="65" spans="1:11" s="20" customFormat="1" ht="15.75" customHeight="1">
      <c r="A65" s="225"/>
      <c r="B65" s="228" t="s">
        <v>418</v>
      </c>
      <c r="C65" s="229" t="s">
        <v>419</v>
      </c>
      <c r="D65" s="230">
        <v>241000</v>
      </c>
      <c r="E65" s="230">
        <v>241000</v>
      </c>
      <c r="F65" s="230">
        <v>178800</v>
      </c>
      <c r="G65" s="230">
        <v>34820</v>
      </c>
      <c r="H65" s="230"/>
      <c r="I65" s="230"/>
      <c r="J65" s="230"/>
      <c r="K65" s="221"/>
    </row>
    <row r="66" spans="1:11" s="20" customFormat="1" ht="15.75" customHeight="1">
      <c r="A66" s="225"/>
      <c r="B66" s="228" t="s">
        <v>351</v>
      </c>
      <c r="C66" s="229" t="s">
        <v>352</v>
      </c>
      <c r="D66" s="230">
        <v>1056000</v>
      </c>
      <c r="E66" s="230">
        <v>1050000</v>
      </c>
      <c r="F66" s="230">
        <v>469200</v>
      </c>
      <c r="G66" s="230">
        <v>93700</v>
      </c>
      <c r="H66" s="230"/>
      <c r="I66" s="230"/>
      <c r="J66" s="230"/>
      <c r="K66" s="221">
        <v>6000</v>
      </c>
    </row>
    <row r="67" spans="1:11" s="20" customFormat="1" ht="48" customHeight="1">
      <c r="A67" s="225"/>
      <c r="B67" s="228" t="s">
        <v>420</v>
      </c>
      <c r="C67" s="229" t="s">
        <v>421</v>
      </c>
      <c r="D67" s="230">
        <v>3000</v>
      </c>
      <c r="E67" s="230">
        <v>3000</v>
      </c>
      <c r="F67" s="230"/>
      <c r="G67" s="230"/>
      <c r="H67" s="230">
        <v>3000</v>
      </c>
      <c r="I67" s="230"/>
      <c r="J67" s="230"/>
      <c r="K67" s="221"/>
    </row>
    <row r="68" spans="1:11" s="20" customFormat="1" ht="15.75" customHeight="1">
      <c r="A68" s="225"/>
      <c r="B68" s="228" t="s">
        <v>353</v>
      </c>
      <c r="C68" s="229" t="s">
        <v>422</v>
      </c>
      <c r="D68" s="230">
        <v>181650</v>
      </c>
      <c r="E68" s="230">
        <v>181650</v>
      </c>
      <c r="F68" s="230"/>
      <c r="G68" s="230"/>
      <c r="H68" s="230"/>
      <c r="I68" s="230"/>
      <c r="J68" s="230"/>
      <c r="K68" s="221"/>
    </row>
    <row r="69" spans="1:11" s="20" customFormat="1" ht="32.25" customHeight="1">
      <c r="A69" s="225"/>
      <c r="B69" s="228" t="s">
        <v>423</v>
      </c>
      <c r="C69" s="229" t="s">
        <v>402</v>
      </c>
      <c r="D69" s="230">
        <v>13200</v>
      </c>
      <c r="E69" s="230">
        <v>13200</v>
      </c>
      <c r="F69" s="230"/>
      <c r="G69" s="230"/>
      <c r="H69" s="230"/>
      <c r="I69" s="230"/>
      <c r="J69" s="230"/>
      <c r="K69" s="221"/>
    </row>
    <row r="70" spans="1:11" s="20" customFormat="1" ht="30" customHeight="1">
      <c r="A70" s="225" t="s">
        <v>424</v>
      </c>
      <c r="B70" s="228"/>
      <c r="C70" s="226" t="s">
        <v>425</v>
      </c>
      <c r="D70" s="227">
        <v>3000</v>
      </c>
      <c r="E70" s="227">
        <v>3000</v>
      </c>
      <c r="F70" s="230"/>
      <c r="G70" s="230"/>
      <c r="H70" s="227">
        <v>3000</v>
      </c>
      <c r="I70" s="230"/>
      <c r="J70" s="230"/>
      <c r="K70" s="221"/>
    </row>
    <row r="71" spans="1:11" s="20" customFormat="1" ht="15" customHeight="1">
      <c r="A71" s="225"/>
      <c r="B71" s="228" t="s">
        <v>467</v>
      </c>
      <c r="C71" s="229" t="s">
        <v>400</v>
      </c>
      <c r="D71" s="230">
        <v>3000</v>
      </c>
      <c r="E71" s="230">
        <v>3000</v>
      </c>
      <c r="F71" s="230"/>
      <c r="G71" s="230"/>
      <c r="H71" s="230">
        <v>3000</v>
      </c>
      <c r="I71" s="230"/>
      <c r="J71" s="230"/>
      <c r="K71" s="221"/>
    </row>
    <row r="72" spans="1:11" s="20" customFormat="1" ht="15.75" customHeight="1">
      <c r="A72" s="225" t="s">
        <v>355</v>
      </c>
      <c r="B72" s="228"/>
      <c r="C72" s="226" t="s">
        <v>356</v>
      </c>
      <c r="D72" s="227">
        <f>D73+D74</f>
        <v>948800</v>
      </c>
      <c r="E72" s="227">
        <v>948800</v>
      </c>
      <c r="F72" s="227">
        <f>F73</f>
        <v>425000</v>
      </c>
      <c r="G72" s="227">
        <f>G73</f>
        <v>84200</v>
      </c>
      <c r="H72" s="227">
        <f>H74</f>
        <v>30000</v>
      </c>
      <c r="I72" s="230"/>
      <c r="J72" s="230"/>
      <c r="K72" s="221"/>
    </row>
    <row r="73" spans="1:11" s="20" customFormat="1" ht="15.75" customHeight="1">
      <c r="A73" s="225"/>
      <c r="B73" s="228" t="s">
        <v>357</v>
      </c>
      <c r="C73" s="229" t="s">
        <v>358</v>
      </c>
      <c r="D73" s="230">
        <v>918800</v>
      </c>
      <c r="E73" s="230">
        <v>918800</v>
      </c>
      <c r="F73" s="230">
        <v>425000</v>
      </c>
      <c r="G73" s="230">
        <v>84200</v>
      </c>
      <c r="H73" s="230"/>
      <c r="I73" s="230"/>
      <c r="J73" s="230"/>
      <c r="K73" s="221"/>
    </row>
    <row r="74" spans="1:11" s="20" customFormat="1" ht="18.75">
      <c r="A74" s="225"/>
      <c r="B74" s="228" t="s">
        <v>473</v>
      </c>
      <c r="C74" s="229"/>
      <c r="D74" s="230">
        <v>30000</v>
      </c>
      <c r="E74" s="230">
        <v>30000</v>
      </c>
      <c r="F74" s="230"/>
      <c r="G74" s="230"/>
      <c r="H74" s="230">
        <v>30000</v>
      </c>
      <c r="I74" s="230"/>
      <c r="J74" s="230"/>
      <c r="K74" s="221"/>
    </row>
    <row r="75" spans="1:11" s="21" customFormat="1" ht="24.75" customHeight="1">
      <c r="A75" s="322" t="s">
        <v>123</v>
      </c>
      <c r="B75" s="323"/>
      <c r="C75" s="324"/>
      <c r="D75" s="308">
        <f>D7+D9+D12+D14+D16+D20+D26+D31+D34+D36+D47+D50+D54+D59+D62+D70+D72</f>
        <v>34221927</v>
      </c>
      <c r="E75" s="308">
        <f>E7+E9+E12+E14+E16+E20+E26+E31+E34+E36+E47+E50+E54+E59+E62+E70+E72</f>
        <v>32256927</v>
      </c>
      <c r="F75" s="308">
        <f>F12+F16+F20+F26+F36+F54+F59+F62+F72</f>
        <v>17411170</v>
      </c>
      <c r="G75" s="308">
        <f>G12+G20+G26+G36+G54+G59+G62+G72</f>
        <v>2946715</v>
      </c>
      <c r="H75" s="308">
        <f>H12+H20+H26+H36+H50+H54+H62+H70+H72</f>
        <v>1330100</v>
      </c>
      <c r="I75" s="308">
        <f>I31</f>
        <v>125300</v>
      </c>
      <c r="J75" s="308">
        <f>J31</f>
        <v>334305</v>
      </c>
      <c r="K75" s="309">
        <f>K12+K16+K20+K50+K62</f>
        <v>1965000</v>
      </c>
    </row>
    <row r="76" spans="1:11" ht="18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8.75">
      <c r="A77" s="64"/>
      <c r="B77" s="63"/>
      <c r="C77" s="63"/>
      <c r="D77" s="63"/>
      <c r="E77" s="63"/>
      <c r="F77" s="63"/>
      <c r="G77" s="63"/>
      <c r="H77" s="63"/>
      <c r="I77" s="63"/>
      <c r="J77" s="63"/>
      <c r="K77" s="63"/>
    </row>
  </sheetData>
  <mergeCells count="11">
    <mergeCell ref="E4:E5"/>
    <mergeCell ref="K4:K5"/>
    <mergeCell ref="A21:A24"/>
    <mergeCell ref="A75:C75"/>
    <mergeCell ref="A1:K1"/>
    <mergeCell ref="D3:D5"/>
    <mergeCell ref="A3:A5"/>
    <mergeCell ref="C3:C5"/>
    <mergeCell ref="B3:B5"/>
    <mergeCell ref="E3:K3"/>
    <mergeCell ref="F4:J4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2 do uchwały nr 18/III/06 Rady Powiatu z dnia 28 grudnia 2006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H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19" t="s">
        <v>93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 t="s">
        <v>41</v>
      </c>
    </row>
    <row r="3" spans="1:14" s="18" customFormat="1" ht="19.5" customHeight="1">
      <c r="A3" s="318" t="s">
        <v>62</v>
      </c>
      <c r="B3" s="318" t="s">
        <v>2</v>
      </c>
      <c r="C3" s="318" t="s">
        <v>40</v>
      </c>
      <c r="D3" s="318" t="s">
        <v>162</v>
      </c>
      <c r="E3" s="316" t="s">
        <v>146</v>
      </c>
      <c r="F3" s="316" t="s">
        <v>159</v>
      </c>
      <c r="G3" s="316" t="s">
        <v>92</v>
      </c>
      <c r="H3" s="316"/>
      <c r="I3" s="316"/>
      <c r="J3" s="316"/>
      <c r="K3" s="316"/>
      <c r="L3" s="316"/>
      <c r="M3" s="316"/>
      <c r="N3" s="316" t="s">
        <v>163</v>
      </c>
    </row>
    <row r="4" spans="1:14" s="18" customFormat="1" ht="19.5" customHeight="1">
      <c r="A4" s="318"/>
      <c r="B4" s="318"/>
      <c r="C4" s="318"/>
      <c r="D4" s="318"/>
      <c r="E4" s="316"/>
      <c r="F4" s="316"/>
      <c r="G4" s="316" t="s">
        <v>210</v>
      </c>
      <c r="H4" s="316" t="s">
        <v>211</v>
      </c>
      <c r="I4" s="316"/>
      <c r="J4" s="316"/>
      <c r="K4" s="316"/>
      <c r="L4" s="316" t="s">
        <v>57</v>
      </c>
      <c r="M4" s="316" t="s">
        <v>60</v>
      </c>
      <c r="N4" s="316"/>
    </row>
    <row r="5" spans="1:14" s="18" customFormat="1" ht="29.25" customHeight="1">
      <c r="A5" s="318"/>
      <c r="B5" s="318"/>
      <c r="C5" s="318"/>
      <c r="D5" s="318"/>
      <c r="E5" s="316"/>
      <c r="F5" s="316"/>
      <c r="G5" s="316"/>
      <c r="H5" s="316" t="s">
        <v>164</v>
      </c>
      <c r="I5" s="316" t="s">
        <v>144</v>
      </c>
      <c r="J5" s="316" t="s">
        <v>216</v>
      </c>
      <c r="K5" s="316" t="s">
        <v>145</v>
      </c>
      <c r="L5" s="316"/>
      <c r="M5" s="316"/>
      <c r="N5" s="316"/>
    </row>
    <row r="6" spans="1:14" s="18" customFormat="1" ht="19.5" customHeight="1">
      <c r="A6" s="318"/>
      <c r="B6" s="318"/>
      <c r="C6" s="318"/>
      <c r="D6" s="318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14" s="18" customFormat="1" ht="19.5" customHeight="1">
      <c r="A7" s="318"/>
      <c r="B7" s="318"/>
      <c r="C7" s="318"/>
      <c r="D7" s="318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4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51" customHeight="1">
      <c r="A9" s="15" t="s">
        <v>11</v>
      </c>
      <c r="B9" s="12"/>
      <c r="C9" s="12"/>
      <c r="D9" s="12"/>
      <c r="E9" s="12"/>
      <c r="F9" s="12"/>
      <c r="G9" s="12"/>
      <c r="H9" s="12"/>
      <c r="I9" s="12"/>
      <c r="J9" s="31" t="s">
        <v>165</v>
      </c>
      <c r="K9" s="12"/>
      <c r="L9" s="12"/>
      <c r="M9" s="12"/>
      <c r="N9" s="12"/>
    </row>
    <row r="10" spans="1:14" ht="51">
      <c r="A10" s="16" t="s">
        <v>12</v>
      </c>
      <c r="B10" s="13"/>
      <c r="C10" s="13"/>
      <c r="D10" s="13"/>
      <c r="E10" s="13"/>
      <c r="F10" s="13"/>
      <c r="G10" s="13"/>
      <c r="H10" s="13"/>
      <c r="I10" s="13"/>
      <c r="J10" s="34" t="s">
        <v>165</v>
      </c>
      <c r="K10" s="13"/>
      <c r="L10" s="13"/>
      <c r="M10" s="13"/>
      <c r="N10" s="13"/>
    </row>
    <row r="11" spans="1:14" ht="51">
      <c r="A11" s="16" t="s">
        <v>13</v>
      </c>
      <c r="B11" s="13"/>
      <c r="C11" s="13"/>
      <c r="D11" s="13"/>
      <c r="E11" s="13"/>
      <c r="F11" s="13"/>
      <c r="G11" s="13"/>
      <c r="H11" s="13"/>
      <c r="I11" s="13"/>
      <c r="J11" s="35" t="s">
        <v>165</v>
      </c>
      <c r="K11" s="13"/>
      <c r="L11" s="13"/>
      <c r="M11" s="13"/>
      <c r="N11" s="13"/>
    </row>
    <row r="12" spans="1:14" ht="51">
      <c r="A12" s="16" t="s">
        <v>1</v>
      </c>
      <c r="B12" s="13"/>
      <c r="C12" s="13"/>
      <c r="D12" s="13"/>
      <c r="E12" s="13"/>
      <c r="F12" s="13"/>
      <c r="G12" s="13"/>
      <c r="H12" s="13"/>
      <c r="I12" s="13"/>
      <c r="J12" s="33" t="s">
        <v>165</v>
      </c>
      <c r="K12" s="13"/>
      <c r="L12" s="13"/>
      <c r="M12" s="13"/>
      <c r="N12" s="22"/>
    </row>
    <row r="13" spans="1:14" ht="22.5" customHeight="1">
      <c r="A13" s="317" t="s">
        <v>156</v>
      </c>
      <c r="B13" s="317"/>
      <c r="C13" s="317"/>
      <c r="D13" s="317"/>
      <c r="E13" s="317"/>
      <c r="F13" s="11"/>
      <c r="G13" s="14"/>
      <c r="H13" s="11"/>
      <c r="I13" s="11"/>
      <c r="J13" s="11"/>
      <c r="K13" s="11"/>
      <c r="L13" s="11"/>
      <c r="M13" s="11"/>
      <c r="N13" s="26" t="s">
        <v>47</v>
      </c>
    </row>
    <row r="15" ht="12.75">
      <c r="A15" s="1" t="s">
        <v>85</v>
      </c>
    </row>
    <row r="16" ht="12.75">
      <c r="A16" s="1" t="s">
        <v>82</v>
      </c>
    </row>
    <row r="17" ht="12.75">
      <c r="A17" s="1" t="s">
        <v>83</v>
      </c>
    </row>
    <row r="18" ht="12.75">
      <c r="A18" s="1" t="s">
        <v>84</v>
      </c>
    </row>
    <row r="20" ht="12.75">
      <c r="A20" s="30" t="s">
        <v>215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Zarządu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4">
      <selection activeCell="I9" sqref="I9"/>
    </sheetView>
  </sheetViews>
  <sheetFormatPr defaultColWidth="9.00390625" defaultRowHeight="12.75"/>
  <cols>
    <col min="1" max="1" width="5.625" style="67" customWidth="1"/>
    <col min="2" max="2" width="6.875" style="67" customWidth="1"/>
    <col min="3" max="3" width="7.75390625" style="67" customWidth="1"/>
    <col min="4" max="4" width="5.375" style="67" customWidth="1"/>
    <col min="5" max="5" width="15.625" style="67" customWidth="1"/>
    <col min="6" max="6" width="12.00390625" style="67" customWidth="1"/>
    <col min="7" max="7" width="12.75390625" style="67" customWidth="1"/>
    <col min="8" max="9" width="10.125" style="67" customWidth="1"/>
    <col min="10" max="10" width="13.125" style="67" customWidth="1"/>
    <col min="11" max="11" width="14.375" style="67" customWidth="1"/>
    <col min="12" max="12" width="16.75390625" style="67" customWidth="1"/>
    <col min="13" max="16384" width="9.125" style="1" customWidth="1"/>
  </cols>
  <sheetData>
    <row r="1" spans="1:12" ht="18.75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70" t="s">
        <v>41</v>
      </c>
    </row>
    <row r="3" spans="1:12" s="18" customFormat="1" ht="19.5" customHeight="1">
      <c r="A3" s="312" t="s">
        <v>62</v>
      </c>
      <c r="B3" s="312" t="s">
        <v>2</v>
      </c>
      <c r="C3" s="312" t="s">
        <v>40</v>
      </c>
      <c r="D3" s="312" t="s">
        <v>162</v>
      </c>
      <c r="E3" s="335" t="s">
        <v>166</v>
      </c>
      <c r="F3" s="335" t="s">
        <v>159</v>
      </c>
      <c r="G3" s="335" t="s">
        <v>92</v>
      </c>
      <c r="H3" s="335"/>
      <c r="I3" s="335"/>
      <c r="J3" s="335"/>
      <c r="K3" s="335"/>
      <c r="L3" s="313" t="s">
        <v>163</v>
      </c>
    </row>
    <row r="4" spans="1:12" s="18" customFormat="1" ht="19.5" customHeight="1">
      <c r="A4" s="312"/>
      <c r="B4" s="312"/>
      <c r="C4" s="312"/>
      <c r="D4" s="312"/>
      <c r="E4" s="335"/>
      <c r="F4" s="335"/>
      <c r="G4" s="335" t="s">
        <v>210</v>
      </c>
      <c r="H4" s="335" t="s">
        <v>211</v>
      </c>
      <c r="I4" s="335"/>
      <c r="J4" s="335"/>
      <c r="K4" s="335"/>
      <c r="L4" s="313"/>
    </row>
    <row r="5" spans="1:12" s="18" customFormat="1" ht="29.25" customHeight="1">
      <c r="A5" s="312"/>
      <c r="B5" s="312"/>
      <c r="C5" s="312"/>
      <c r="D5" s="312"/>
      <c r="E5" s="335"/>
      <c r="F5" s="335"/>
      <c r="G5" s="335"/>
      <c r="H5" s="335" t="s">
        <v>164</v>
      </c>
      <c r="I5" s="335" t="s">
        <v>144</v>
      </c>
      <c r="J5" s="335" t="s">
        <v>167</v>
      </c>
      <c r="K5" s="335" t="s">
        <v>145</v>
      </c>
      <c r="L5" s="313"/>
    </row>
    <row r="6" spans="1:12" s="18" customFormat="1" ht="19.5" customHeight="1">
      <c r="A6" s="312"/>
      <c r="B6" s="312"/>
      <c r="C6" s="312"/>
      <c r="D6" s="312"/>
      <c r="E6" s="335"/>
      <c r="F6" s="335"/>
      <c r="G6" s="335"/>
      <c r="H6" s="335"/>
      <c r="I6" s="335"/>
      <c r="J6" s="335"/>
      <c r="K6" s="335"/>
      <c r="L6" s="313"/>
    </row>
    <row r="7" spans="1:12" s="18" customFormat="1" ht="19.5" customHeight="1">
      <c r="A7" s="312"/>
      <c r="B7" s="312"/>
      <c r="C7" s="312"/>
      <c r="D7" s="312"/>
      <c r="E7" s="335"/>
      <c r="F7" s="335"/>
      <c r="G7" s="335"/>
      <c r="H7" s="335"/>
      <c r="I7" s="335"/>
      <c r="J7" s="335"/>
      <c r="K7" s="335"/>
      <c r="L7" s="313"/>
    </row>
    <row r="8" spans="1:12" ht="7.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</row>
    <row r="9" spans="1:12" ht="51" customHeight="1">
      <c r="A9" s="52" t="s">
        <v>11</v>
      </c>
      <c r="B9" s="51"/>
      <c r="C9" s="51"/>
      <c r="D9" s="52"/>
      <c r="E9" s="72"/>
      <c r="F9" s="54"/>
      <c r="G9" s="54"/>
      <c r="H9" s="54"/>
      <c r="I9" s="54"/>
      <c r="J9" s="73" t="s">
        <v>165</v>
      </c>
      <c r="K9" s="54"/>
      <c r="L9" s="72"/>
    </row>
    <row r="10" spans="1:12" ht="75">
      <c r="A10" s="57" t="s">
        <v>12</v>
      </c>
      <c r="B10" s="56"/>
      <c r="C10" s="56"/>
      <c r="D10" s="57"/>
      <c r="E10" s="74"/>
      <c r="F10" s="59"/>
      <c r="G10" s="59"/>
      <c r="H10" s="59"/>
      <c r="I10" s="59"/>
      <c r="J10" s="75" t="s">
        <v>165</v>
      </c>
      <c r="K10" s="59"/>
      <c r="L10" s="74"/>
    </row>
    <row r="11" spans="1:12" ht="75">
      <c r="A11" s="57" t="s">
        <v>13</v>
      </c>
      <c r="B11" s="56"/>
      <c r="C11" s="56"/>
      <c r="D11" s="57"/>
      <c r="E11" s="74"/>
      <c r="F11" s="59"/>
      <c r="G11" s="59"/>
      <c r="H11" s="59"/>
      <c r="I11" s="59"/>
      <c r="J11" s="76" t="s">
        <v>165</v>
      </c>
      <c r="K11" s="59"/>
      <c r="L11" s="74"/>
    </row>
    <row r="12" spans="1:12" ht="75">
      <c r="A12" s="57" t="s">
        <v>1</v>
      </c>
      <c r="B12" s="56"/>
      <c r="C12" s="56"/>
      <c r="D12" s="57"/>
      <c r="E12" s="74"/>
      <c r="F12" s="59"/>
      <c r="G12" s="59"/>
      <c r="H12" s="59"/>
      <c r="I12" s="59"/>
      <c r="J12" s="77" t="s">
        <v>165</v>
      </c>
      <c r="K12" s="59"/>
      <c r="L12" s="74"/>
    </row>
    <row r="13" spans="1:12" ht="22.5" customHeight="1">
      <c r="A13" s="310" t="s">
        <v>156</v>
      </c>
      <c r="B13" s="310"/>
      <c r="C13" s="310"/>
      <c r="D13" s="310"/>
      <c r="E13" s="310"/>
      <c r="F13" s="79"/>
      <c r="G13" s="80"/>
      <c r="H13" s="79"/>
      <c r="I13" s="79"/>
      <c r="J13" s="81"/>
      <c r="K13" s="81"/>
      <c r="L13" s="82" t="s">
        <v>47</v>
      </c>
    </row>
    <row r="14" spans="1:12" ht="18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8.75">
      <c r="A15" s="63" t="s">
        <v>85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8.75">
      <c r="A16" s="63" t="s">
        <v>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8.75">
      <c r="A17" s="63" t="s">
        <v>83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8.75">
      <c r="A18" s="63" t="s">
        <v>84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8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8.75">
      <c r="A20" s="64" t="s">
        <v>215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&amp;A
do uchwały Zarządu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T34" sqref="T34"/>
    </sheetView>
  </sheetViews>
  <sheetFormatPr defaultColWidth="9.00390625" defaultRowHeight="12.75"/>
  <cols>
    <col min="1" max="1" width="3.625" style="99" bestFit="1" customWidth="1"/>
    <col min="2" max="2" width="19.875" style="99" customWidth="1"/>
    <col min="3" max="3" width="13.00390625" style="99" customWidth="1"/>
    <col min="4" max="4" width="10.625" style="100" customWidth="1"/>
    <col min="5" max="5" width="12.00390625" style="107" customWidth="1"/>
    <col min="6" max="6" width="9.125" style="107" customWidth="1"/>
    <col min="7" max="7" width="7.25390625" style="107" customWidth="1"/>
    <col min="8" max="8" width="7.375" style="107" customWidth="1"/>
    <col min="9" max="9" width="8.75390625" style="107" customWidth="1"/>
    <col min="10" max="11" width="7.75390625" style="107" customWidth="1"/>
    <col min="12" max="12" width="9.75390625" style="107" customWidth="1"/>
    <col min="13" max="13" width="11.75390625" style="107" customWidth="1"/>
    <col min="14" max="14" width="12.375" style="107" customWidth="1"/>
    <col min="15" max="15" width="8.25390625" style="107" customWidth="1"/>
    <col min="16" max="16" width="8.125" style="107" customWidth="1"/>
    <col min="17" max="17" width="8.75390625" style="107" customWidth="1"/>
    <col min="18" max="16384" width="10.25390625" style="8" customWidth="1"/>
  </cols>
  <sheetData>
    <row r="1" spans="1:17" s="44" customFormat="1" ht="18.75">
      <c r="A1" s="314" t="s">
        <v>147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s="44" customFormat="1" ht="18.75">
      <c r="A2" s="83"/>
      <c r="B2" s="83"/>
      <c r="C2" s="83"/>
      <c r="D2" s="8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44" customFormat="1" ht="18.75">
      <c r="A3" s="350" t="s">
        <v>62</v>
      </c>
      <c r="B3" s="350" t="s">
        <v>94</v>
      </c>
      <c r="C3" s="351" t="s">
        <v>95</v>
      </c>
      <c r="D3" s="352" t="s">
        <v>212</v>
      </c>
      <c r="E3" s="353" t="s">
        <v>152</v>
      </c>
      <c r="F3" s="349" t="s">
        <v>6</v>
      </c>
      <c r="G3" s="349"/>
      <c r="H3" s="349" t="s">
        <v>92</v>
      </c>
      <c r="I3" s="349"/>
      <c r="J3" s="349"/>
      <c r="K3" s="349"/>
      <c r="L3" s="349"/>
      <c r="M3" s="349"/>
      <c r="N3" s="349"/>
      <c r="O3" s="349"/>
      <c r="P3" s="349"/>
      <c r="Q3" s="349"/>
    </row>
    <row r="4" spans="1:17" s="44" customFormat="1" ht="18.75">
      <c r="A4" s="350"/>
      <c r="B4" s="350"/>
      <c r="C4" s="351"/>
      <c r="D4" s="352"/>
      <c r="E4" s="354"/>
      <c r="F4" s="346" t="s">
        <v>149</v>
      </c>
      <c r="G4" s="346" t="s">
        <v>150</v>
      </c>
      <c r="H4" s="349" t="s">
        <v>86</v>
      </c>
      <c r="I4" s="349"/>
      <c r="J4" s="349"/>
      <c r="K4" s="349"/>
      <c r="L4" s="349"/>
      <c r="M4" s="349"/>
      <c r="N4" s="349"/>
      <c r="O4" s="349"/>
      <c r="P4" s="349"/>
      <c r="Q4" s="349"/>
    </row>
    <row r="5" spans="1:17" s="44" customFormat="1" ht="18.75">
      <c r="A5" s="350"/>
      <c r="B5" s="350"/>
      <c r="C5" s="351"/>
      <c r="D5" s="352"/>
      <c r="E5" s="354"/>
      <c r="F5" s="346"/>
      <c r="G5" s="346"/>
      <c r="H5" s="346" t="s">
        <v>97</v>
      </c>
      <c r="I5" s="349" t="s">
        <v>98</v>
      </c>
      <c r="J5" s="349"/>
      <c r="K5" s="349"/>
      <c r="L5" s="349"/>
      <c r="M5" s="349"/>
      <c r="N5" s="349"/>
      <c r="O5" s="349"/>
      <c r="P5" s="349"/>
      <c r="Q5" s="349"/>
    </row>
    <row r="6" spans="1:17" s="44" customFormat="1" ht="14.25" customHeight="1">
      <c r="A6" s="350"/>
      <c r="B6" s="350"/>
      <c r="C6" s="351"/>
      <c r="D6" s="352"/>
      <c r="E6" s="354"/>
      <c r="F6" s="346"/>
      <c r="G6" s="346"/>
      <c r="H6" s="346"/>
      <c r="I6" s="349" t="s">
        <v>99</v>
      </c>
      <c r="J6" s="349"/>
      <c r="K6" s="349"/>
      <c r="L6" s="349"/>
      <c r="M6" s="349" t="s">
        <v>96</v>
      </c>
      <c r="N6" s="349"/>
      <c r="O6" s="349"/>
      <c r="P6" s="349"/>
      <c r="Q6" s="349"/>
    </row>
    <row r="7" spans="1:17" s="44" customFormat="1" ht="12.75" customHeight="1">
      <c r="A7" s="350"/>
      <c r="B7" s="350"/>
      <c r="C7" s="351"/>
      <c r="D7" s="352"/>
      <c r="E7" s="354"/>
      <c r="F7" s="346"/>
      <c r="G7" s="346"/>
      <c r="H7" s="346"/>
      <c r="I7" s="346" t="s">
        <v>100</v>
      </c>
      <c r="J7" s="349" t="s">
        <v>101</v>
      </c>
      <c r="K7" s="349"/>
      <c r="L7" s="349"/>
      <c r="M7" s="346" t="s">
        <v>102</v>
      </c>
      <c r="N7" s="346" t="s">
        <v>101</v>
      </c>
      <c r="O7" s="346"/>
      <c r="P7" s="346"/>
      <c r="Q7" s="346"/>
    </row>
    <row r="8" spans="1:17" s="44" customFormat="1" ht="99" customHeight="1">
      <c r="A8" s="350"/>
      <c r="B8" s="350"/>
      <c r="C8" s="351"/>
      <c r="D8" s="352"/>
      <c r="E8" s="355"/>
      <c r="F8" s="346"/>
      <c r="G8" s="346"/>
      <c r="H8" s="346"/>
      <c r="I8" s="346"/>
      <c r="J8" s="103" t="s">
        <v>151</v>
      </c>
      <c r="K8" s="103" t="s">
        <v>103</v>
      </c>
      <c r="L8" s="103" t="s">
        <v>104</v>
      </c>
      <c r="M8" s="346"/>
      <c r="N8" s="103" t="s">
        <v>105</v>
      </c>
      <c r="O8" s="103" t="s">
        <v>151</v>
      </c>
      <c r="P8" s="103" t="s">
        <v>103</v>
      </c>
      <c r="Q8" s="103" t="s">
        <v>106</v>
      </c>
    </row>
    <row r="9" spans="1:17" s="46" customFormat="1" ht="17.2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Q9" s="85">
        <v>17</v>
      </c>
    </row>
    <row r="10" spans="1:17" s="45" customFormat="1" ht="18.75">
      <c r="A10" s="86">
        <v>1</v>
      </c>
      <c r="B10" s="87" t="s">
        <v>107</v>
      </c>
      <c r="C10" s="347" t="s">
        <v>47</v>
      </c>
      <c r="D10" s="348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44" customFormat="1" ht="18.75">
      <c r="A11" s="358" t="s">
        <v>108</v>
      </c>
      <c r="B11" s="88" t="s">
        <v>109</v>
      </c>
      <c r="C11" s="338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</row>
    <row r="12" spans="1:17" s="44" customFormat="1" ht="18.75">
      <c r="A12" s="358"/>
      <c r="B12" s="88" t="s">
        <v>110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40"/>
    </row>
    <row r="13" spans="1:17" s="44" customFormat="1" ht="18.75">
      <c r="A13" s="358"/>
      <c r="B13" s="88" t="s">
        <v>111</v>
      </c>
      <c r="C13" s="338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40"/>
    </row>
    <row r="14" spans="1:17" s="44" customFormat="1" ht="18.75">
      <c r="A14" s="358"/>
      <c r="B14" s="88" t="s">
        <v>112</v>
      </c>
      <c r="C14" s="338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40"/>
    </row>
    <row r="15" spans="1:17" s="44" customFormat="1" ht="18.75">
      <c r="A15" s="358"/>
      <c r="B15" s="88" t="s">
        <v>113</v>
      </c>
      <c r="C15" s="88"/>
      <c r="D15" s="8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s="44" customFormat="1" ht="18.75">
      <c r="A16" s="358"/>
      <c r="B16" s="88" t="s">
        <v>168</v>
      </c>
      <c r="C16" s="90"/>
      <c r="D16" s="8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44" customFormat="1" ht="18.75">
      <c r="A17" s="358"/>
      <c r="B17" s="88" t="s">
        <v>57</v>
      </c>
      <c r="C17" s="90"/>
      <c r="D17" s="8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44" customFormat="1" ht="18.75">
      <c r="A18" s="358"/>
      <c r="B18" s="88" t="s">
        <v>60</v>
      </c>
      <c r="C18" s="90"/>
      <c r="D18" s="8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s="44" customFormat="1" ht="18.75">
      <c r="A19" s="358"/>
      <c r="B19" s="88" t="s">
        <v>169</v>
      </c>
      <c r="C19" s="90"/>
      <c r="D19" s="8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s="44" customFormat="1" ht="18.75">
      <c r="A20" s="358" t="s">
        <v>114</v>
      </c>
      <c r="B20" s="88" t="s">
        <v>109</v>
      </c>
      <c r="C20" s="338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40"/>
    </row>
    <row r="21" spans="1:17" s="44" customFormat="1" ht="18.75">
      <c r="A21" s="358"/>
      <c r="B21" s="88" t="s">
        <v>110</v>
      </c>
      <c r="C21" s="33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40"/>
    </row>
    <row r="22" spans="1:17" s="44" customFormat="1" ht="18.75">
      <c r="A22" s="358"/>
      <c r="B22" s="88" t="s">
        <v>111</v>
      </c>
      <c r="C22" s="338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40"/>
    </row>
    <row r="23" spans="1:17" s="44" customFormat="1" ht="18.75">
      <c r="A23" s="358"/>
      <c r="B23" s="88" t="s">
        <v>112</v>
      </c>
      <c r="C23" s="338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40"/>
    </row>
    <row r="24" spans="1:17" s="44" customFormat="1" ht="18.75">
      <c r="A24" s="358"/>
      <c r="B24" s="88" t="s">
        <v>113</v>
      </c>
      <c r="C24" s="88"/>
      <c r="D24" s="89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s="44" customFormat="1" ht="18.75">
      <c r="A25" s="358"/>
      <c r="B25" s="88" t="s">
        <v>168</v>
      </c>
      <c r="C25" s="90"/>
      <c r="D25" s="8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s="44" customFormat="1" ht="18.75">
      <c r="A26" s="358"/>
      <c r="B26" s="88" t="s">
        <v>57</v>
      </c>
      <c r="C26" s="90"/>
      <c r="D26" s="89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s="44" customFormat="1" ht="18.75">
      <c r="A27" s="358"/>
      <c r="B27" s="88" t="s">
        <v>60</v>
      </c>
      <c r="C27" s="90"/>
      <c r="D27" s="8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s="44" customFormat="1" ht="18.75">
      <c r="A28" s="358"/>
      <c r="B28" s="88" t="s">
        <v>169</v>
      </c>
      <c r="C28" s="90"/>
      <c r="D28" s="8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s="44" customFormat="1" ht="18.75">
      <c r="A29" s="91" t="s">
        <v>115</v>
      </c>
      <c r="B29" s="88" t="s">
        <v>116</v>
      </c>
      <c r="C29" s="338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40"/>
    </row>
    <row r="30" spans="1:17" s="45" customFormat="1" ht="18.75">
      <c r="A30" s="92">
        <v>2</v>
      </c>
      <c r="B30" s="93" t="s">
        <v>117</v>
      </c>
      <c r="C30" s="341" t="s">
        <v>47</v>
      </c>
      <c r="D30" s="342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s="44" customFormat="1" ht="18.75">
      <c r="A31" s="358" t="s">
        <v>118</v>
      </c>
      <c r="B31" s="88" t="s">
        <v>109</v>
      </c>
      <c r="C31" s="338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40"/>
    </row>
    <row r="32" spans="1:17" s="44" customFormat="1" ht="18.75">
      <c r="A32" s="358"/>
      <c r="B32" s="88" t="s">
        <v>110</v>
      </c>
      <c r="C32" s="338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40"/>
    </row>
    <row r="33" spans="1:17" s="44" customFormat="1" ht="18.75">
      <c r="A33" s="358"/>
      <c r="B33" s="88" t="s">
        <v>111</v>
      </c>
      <c r="C33" s="338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40"/>
    </row>
    <row r="34" spans="1:17" s="44" customFormat="1" ht="18.75">
      <c r="A34" s="358"/>
      <c r="B34" s="88" t="s">
        <v>112</v>
      </c>
      <c r="C34" s="338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40"/>
    </row>
    <row r="35" spans="1:17" s="44" customFormat="1" ht="18.75">
      <c r="A35" s="358"/>
      <c r="B35" s="88" t="s">
        <v>113</v>
      </c>
      <c r="C35" s="88"/>
      <c r="D35" s="89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44" customFormat="1" ht="18.75">
      <c r="A36" s="358"/>
      <c r="B36" s="88" t="s">
        <v>168</v>
      </c>
      <c r="C36" s="90"/>
      <c r="D36" s="89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s="44" customFormat="1" ht="18.75">
      <c r="A37" s="358"/>
      <c r="B37" s="88" t="s">
        <v>57</v>
      </c>
      <c r="C37" s="90"/>
      <c r="D37" s="89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44" customFormat="1" ht="18.75">
      <c r="A38" s="358"/>
      <c r="B38" s="88" t="s">
        <v>60</v>
      </c>
      <c r="C38" s="90"/>
      <c r="D38" s="8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s="44" customFormat="1" ht="18.75">
      <c r="A39" s="358"/>
      <c r="B39" s="88" t="s">
        <v>169</v>
      </c>
      <c r="C39" s="90"/>
      <c r="D39" s="8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44" customFormat="1" ht="18.75">
      <c r="A40" s="94" t="s">
        <v>119</v>
      </c>
      <c r="B40" s="95" t="s">
        <v>116</v>
      </c>
      <c r="C40" s="343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5"/>
    </row>
    <row r="41" spans="1:17" s="45" customFormat="1" ht="15" customHeight="1">
      <c r="A41" s="356" t="s">
        <v>120</v>
      </c>
      <c r="B41" s="356"/>
      <c r="C41" s="315" t="s">
        <v>47</v>
      </c>
      <c r="D41" s="337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s="44" customFormat="1" ht="18.75">
      <c r="A42" s="83"/>
      <c r="B42" s="83"/>
      <c r="C42" s="83"/>
      <c r="D42" s="84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s="44" customFormat="1" ht="18.75">
      <c r="A43" s="357" t="s">
        <v>121</v>
      </c>
      <c r="B43" s="357"/>
      <c r="C43" s="357"/>
      <c r="D43" s="357"/>
      <c r="E43" s="357"/>
      <c r="F43" s="357"/>
      <c r="G43" s="357"/>
      <c r="H43" s="357"/>
      <c r="I43" s="357"/>
      <c r="J43" s="357"/>
      <c r="K43" s="102"/>
      <c r="L43" s="102"/>
      <c r="M43" s="102"/>
      <c r="N43" s="102"/>
      <c r="O43" s="102"/>
      <c r="P43" s="102"/>
      <c r="Q43" s="102"/>
    </row>
    <row r="44" spans="1:17" s="44" customFormat="1" ht="18.75">
      <c r="A44" s="97" t="s">
        <v>148</v>
      </c>
      <c r="B44" s="97"/>
      <c r="C44" s="97"/>
      <c r="D44" s="98"/>
      <c r="E44" s="106"/>
      <c r="F44" s="106"/>
      <c r="G44" s="106"/>
      <c r="H44" s="106"/>
      <c r="I44" s="106"/>
      <c r="J44" s="106"/>
      <c r="K44" s="102"/>
      <c r="L44" s="102"/>
      <c r="M44" s="102"/>
      <c r="N44" s="102"/>
      <c r="O44" s="102"/>
      <c r="P44" s="102"/>
      <c r="Q44" s="102"/>
    </row>
    <row r="45" spans="1:17" s="44" customFormat="1" ht="18.75">
      <c r="A45" s="97" t="s">
        <v>170</v>
      </c>
      <c r="B45" s="97"/>
      <c r="C45" s="97"/>
      <c r="D45" s="98"/>
      <c r="E45" s="106"/>
      <c r="F45" s="106"/>
      <c r="G45" s="106"/>
      <c r="H45" s="106"/>
      <c r="I45" s="106"/>
      <c r="J45" s="106"/>
      <c r="K45" s="102"/>
      <c r="L45" s="102"/>
      <c r="M45" s="102"/>
      <c r="N45" s="102"/>
      <c r="O45" s="102"/>
      <c r="P45" s="102"/>
      <c r="Q45" s="10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Zarzadu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63" bestFit="1" customWidth="1"/>
    <col min="2" max="2" width="40.125" style="63" bestFit="1" customWidth="1"/>
    <col min="3" max="3" width="14.00390625" style="63" customWidth="1"/>
    <col min="4" max="4" width="17.125" style="63" customWidth="1"/>
    <col min="5" max="16384" width="9.125" style="1" customWidth="1"/>
  </cols>
  <sheetData>
    <row r="1" spans="1:4" ht="15" customHeight="1">
      <c r="A1" s="325" t="s">
        <v>87</v>
      </c>
      <c r="B1" s="325"/>
      <c r="C1" s="325"/>
      <c r="D1" s="325"/>
    </row>
    <row r="2" ht="6.75" customHeight="1">
      <c r="A2" s="108"/>
    </row>
    <row r="3" ht="18.75">
      <c r="D3" s="109" t="s">
        <v>41</v>
      </c>
    </row>
    <row r="4" spans="1:4" ht="15" customHeight="1">
      <c r="A4" s="360" t="s">
        <v>62</v>
      </c>
      <c r="B4" s="360" t="s">
        <v>5</v>
      </c>
      <c r="C4" s="313" t="s">
        <v>64</v>
      </c>
      <c r="D4" s="313" t="s">
        <v>65</v>
      </c>
    </row>
    <row r="5" spans="1:4" ht="15" customHeight="1">
      <c r="A5" s="360"/>
      <c r="B5" s="360"/>
      <c r="C5" s="360"/>
      <c r="D5" s="313"/>
    </row>
    <row r="6" spans="1:4" ht="15.75" customHeight="1">
      <c r="A6" s="360"/>
      <c r="B6" s="360"/>
      <c r="C6" s="360"/>
      <c r="D6" s="313"/>
    </row>
    <row r="7" spans="1:4" s="27" customFormat="1" ht="11.25" customHeight="1">
      <c r="A7" s="49">
        <v>1</v>
      </c>
      <c r="B7" s="49">
        <v>2</v>
      </c>
      <c r="C7" s="49">
        <v>3</v>
      </c>
      <c r="D7" s="49">
        <v>4</v>
      </c>
    </row>
    <row r="8" spans="1:4" ht="18.75" customHeight="1">
      <c r="A8" s="359" t="s">
        <v>25</v>
      </c>
      <c r="B8" s="359"/>
      <c r="C8" s="49"/>
      <c r="D8" s="116"/>
    </row>
    <row r="9" spans="1:4" ht="18.75" customHeight="1">
      <c r="A9" s="52" t="s">
        <v>11</v>
      </c>
      <c r="B9" s="53" t="s">
        <v>19</v>
      </c>
      <c r="C9" s="52" t="s">
        <v>26</v>
      </c>
      <c r="D9" s="117"/>
    </row>
    <row r="10" spans="1:4" ht="18.75" customHeight="1">
      <c r="A10" s="57" t="s">
        <v>12</v>
      </c>
      <c r="B10" s="58" t="s">
        <v>20</v>
      </c>
      <c r="C10" s="57" t="s">
        <v>26</v>
      </c>
      <c r="D10" s="118"/>
    </row>
    <row r="11" spans="1:4" ht="75">
      <c r="A11" s="57" t="s">
        <v>13</v>
      </c>
      <c r="B11" s="111" t="s">
        <v>153</v>
      </c>
      <c r="C11" s="57" t="s">
        <v>49</v>
      </c>
      <c r="D11" s="118"/>
    </row>
    <row r="12" spans="1:4" ht="18.75" customHeight="1">
      <c r="A12" s="57" t="s">
        <v>1</v>
      </c>
      <c r="B12" s="58" t="s">
        <v>28</v>
      </c>
      <c r="C12" s="57" t="s">
        <v>50</v>
      </c>
      <c r="D12" s="118"/>
    </row>
    <row r="13" spans="1:4" ht="18.75" customHeight="1">
      <c r="A13" s="57" t="s">
        <v>18</v>
      </c>
      <c r="B13" s="58" t="s">
        <v>154</v>
      </c>
      <c r="C13" s="57" t="s">
        <v>171</v>
      </c>
      <c r="D13" s="118"/>
    </row>
    <row r="14" spans="1:4" ht="18.75" customHeight="1">
      <c r="A14" s="57" t="s">
        <v>21</v>
      </c>
      <c r="B14" s="58" t="s">
        <v>22</v>
      </c>
      <c r="C14" s="57" t="s">
        <v>27</v>
      </c>
      <c r="D14" s="118"/>
    </row>
    <row r="15" spans="1:4" ht="18.75" customHeight="1">
      <c r="A15" s="57" t="s">
        <v>23</v>
      </c>
      <c r="B15" s="58" t="s">
        <v>180</v>
      </c>
      <c r="C15" s="57" t="s">
        <v>81</v>
      </c>
      <c r="D15" s="118"/>
    </row>
    <row r="16" spans="1:4" ht="18.75" customHeight="1">
      <c r="A16" s="57" t="s">
        <v>30</v>
      </c>
      <c r="B16" s="62" t="s">
        <v>48</v>
      </c>
      <c r="C16" s="61" t="s">
        <v>29</v>
      </c>
      <c r="D16" s="119"/>
    </row>
    <row r="17" spans="1:4" ht="18.75" customHeight="1">
      <c r="A17" s="359" t="s">
        <v>155</v>
      </c>
      <c r="B17" s="359"/>
      <c r="C17" s="49"/>
      <c r="D17" s="116"/>
    </row>
    <row r="18" spans="1:4" ht="18.75" customHeight="1">
      <c r="A18" s="52" t="s">
        <v>11</v>
      </c>
      <c r="B18" s="53" t="s">
        <v>51</v>
      </c>
      <c r="C18" s="52" t="s">
        <v>32</v>
      </c>
      <c r="D18" s="117"/>
    </row>
    <row r="19" spans="1:4" ht="18.75" customHeight="1">
      <c r="A19" s="57" t="s">
        <v>12</v>
      </c>
      <c r="B19" s="58" t="s">
        <v>31</v>
      </c>
      <c r="C19" s="57" t="s">
        <v>32</v>
      </c>
      <c r="D19" s="118"/>
    </row>
    <row r="20" spans="1:4" ht="75">
      <c r="A20" s="57" t="s">
        <v>13</v>
      </c>
      <c r="B20" s="111" t="s">
        <v>54</v>
      </c>
      <c r="C20" s="57" t="s">
        <v>55</v>
      </c>
      <c r="D20" s="118"/>
    </row>
    <row r="21" spans="1:4" ht="18.75" customHeight="1">
      <c r="A21" s="57" t="s">
        <v>1</v>
      </c>
      <c r="B21" s="58" t="s">
        <v>52</v>
      </c>
      <c r="C21" s="57" t="s">
        <v>46</v>
      </c>
      <c r="D21" s="118"/>
    </row>
    <row r="22" spans="1:4" ht="18.75" customHeight="1">
      <c r="A22" s="57" t="s">
        <v>18</v>
      </c>
      <c r="B22" s="58" t="s">
        <v>53</v>
      </c>
      <c r="C22" s="57" t="s">
        <v>34</v>
      </c>
      <c r="D22" s="118"/>
    </row>
    <row r="23" spans="1:4" ht="18.75" customHeight="1">
      <c r="A23" s="57" t="s">
        <v>21</v>
      </c>
      <c r="B23" s="58" t="s">
        <v>181</v>
      </c>
      <c r="C23" s="57" t="s">
        <v>35</v>
      </c>
      <c r="D23" s="118"/>
    </row>
    <row r="24" spans="1:4" ht="18.75" customHeight="1">
      <c r="A24" s="61" t="s">
        <v>23</v>
      </c>
      <c r="B24" s="62" t="s">
        <v>36</v>
      </c>
      <c r="C24" s="61" t="s">
        <v>33</v>
      </c>
      <c r="D24" s="119"/>
    </row>
    <row r="25" spans="1:4" ht="7.5" customHeight="1">
      <c r="A25" s="112"/>
      <c r="B25" s="113"/>
      <c r="C25" s="113"/>
      <c r="D25" s="113"/>
    </row>
    <row r="26" spans="1:6" ht="18.75">
      <c r="A26" s="114"/>
      <c r="B26" s="115"/>
      <c r="C26" s="115"/>
      <c r="D26" s="115"/>
      <c r="E26" s="17"/>
      <c r="F26" s="1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Zarządu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defaultGridColor="0" colorId="8" workbookViewId="0" topLeftCell="D1">
      <selection activeCell="E15" sqref="E15"/>
    </sheetView>
  </sheetViews>
  <sheetFormatPr defaultColWidth="9.00390625" defaultRowHeight="12.75"/>
  <cols>
    <col min="1" max="1" width="5.625" style="123" bestFit="1" customWidth="1"/>
    <col min="2" max="2" width="8.875" style="123" bestFit="1" customWidth="1"/>
    <col min="3" max="3" width="6.875" style="2" customWidth="1"/>
    <col min="4" max="4" width="14.25390625" style="124" customWidth="1"/>
    <col min="5" max="5" width="14.875" style="124" customWidth="1"/>
    <col min="6" max="6" width="14.625" style="124" customWidth="1"/>
    <col min="7" max="7" width="15.625" style="125" customWidth="1"/>
    <col min="8" max="8" width="12.875" style="125" customWidth="1"/>
    <col min="9" max="9" width="14.375" style="125" customWidth="1"/>
    <col min="10" max="10" width="15.875" style="125" customWidth="1"/>
  </cols>
  <sheetData>
    <row r="1" spans="1:10" ht="48.75" customHeight="1">
      <c r="A1" s="319" t="s">
        <v>59</v>
      </c>
      <c r="B1" s="319"/>
      <c r="C1" s="319"/>
      <c r="D1" s="319"/>
      <c r="E1" s="319"/>
      <c r="F1" s="319"/>
      <c r="G1" s="319"/>
      <c r="H1" s="319"/>
      <c r="I1" s="319"/>
      <c r="J1" s="319"/>
    </row>
    <row r="2" ht="18">
      <c r="J2" s="124" t="s">
        <v>41</v>
      </c>
    </row>
    <row r="3" spans="1:10" s="3" customFormat="1" ht="20.25" customHeight="1">
      <c r="A3" s="369" t="s">
        <v>2</v>
      </c>
      <c r="B3" s="370" t="s">
        <v>3</v>
      </c>
      <c r="C3" s="361" t="s">
        <v>4</v>
      </c>
      <c r="D3" s="364" t="s">
        <v>143</v>
      </c>
      <c r="E3" s="364" t="s">
        <v>172</v>
      </c>
      <c r="F3" s="364" t="s">
        <v>98</v>
      </c>
      <c r="G3" s="364"/>
      <c r="H3" s="364"/>
      <c r="I3" s="364"/>
      <c r="J3" s="364"/>
    </row>
    <row r="4" spans="1:10" s="3" customFormat="1" ht="20.25" customHeight="1">
      <c r="A4" s="369"/>
      <c r="B4" s="371"/>
      <c r="C4" s="362"/>
      <c r="D4" s="368"/>
      <c r="E4" s="364"/>
      <c r="F4" s="364" t="s">
        <v>141</v>
      </c>
      <c r="G4" s="364" t="s">
        <v>6</v>
      </c>
      <c r="H4" s="364"/>
      <c r="I4" s="364"/>
      <c r="J4" s="364" t="s">
        <v>142</v>
      </c>
    </row>
    <row r="5" spans="1:10" s="3" customFormat="1" ht="69" customHeight="1">
      <c r="A5" s="369"/>
      <c r="B5" s="372"/>
      <c r="C5" s="363"/>
      <c r="D5" s="368"/>
      <c r="E5" s="364"/>
      <c r="F5" s="364"/>
      <c r="G5" s="211" t="s">
        <v>138</v>
      </c>
      <c r="H5" s="211" t="s">
        <v>139</v>
      </c>
      <c r="I5" s="211" t="s">
        <v>173</v>
      </c>
      <c r="J5" s="364"/>
    </row>
    <row r="6" spans="1:10" s="122" customFormat="1" ht="18.75" customHeight="1">
      <c r="A6" s="212">
        <v>1</v>
      </c>
      <c r="B6" s="212">
        <v>2</v>
      </c>
      <c r="C6" s="212">
        <v>3</v>
      </c>
      <c r="D6" s="212">
        <v>4</v>
      </c>
      <c r="E6" s="212">
        <v>5</v>
      </c>
      <c r="F6" s="212">
        <v>6</v>
      </c>
      <c r="G6" s="212">
        <v>7</v>
      </c>
      <c r="H6" s="212">
        <v>8</v>
      </c>
      <c r="I6" s="212">
        <v>9</v>
      </c>
      <c r="J6" s="212">
        <v>10</v>
      </c>
    </row>
    <row r="7" spans="1:10" ht="19.5" customHeight="1">
      <c r="A7" s="216" t="s">
        <v>224</v>
      </c>
      <c r="B7" s="216" t="s">
        <v>231</v>
      </c>
      <c r="C7" s="213">
        <v>2110</v>
      </c>
      <c r="D7" s="239">
        <v>40000</v>
      </c>
      <c r="E7" s="239">
        <v>40000</v>
      </c>
      <c r="F7" s="240">
        <v>40000</v>
      </c>
      <c r="G7" s="240"/>
      <c r="H7" s="240"/>
      <c r="I7" s="240"/>
      <c r="J7" s="240"/>
    </row>
    <row r="8" spans="1:10" ht="19.5" customHeight="1">
      <c r="A8" s="217" t="s">
        <v>237</v>
      </c>
      <c r="B8" s="217" t="s">
        <v>239</v>
      </c>
      <c r="C8" s="215">
        <v>2110</v>
      </c>
      <c r="D8" s="241">
        <v>8000</v>
      </c>
      <c r="E8" s="241">
        <v>8000</v>
      </c>
      <c r="F8" s="242">
        <v>8000</v>
      </c>
      <c r="G8" s="242"/>
      <c r="H8" s="242"/>
      <c r="I8" s="242"/>
      <c r="J8" s="242"/>
    </row>
    <row r="9" spans="1:10" ht="19.5" customHeight="1">
      <c r="A9" s="217" t="s">
        <v>241</v>
      </c>
      <c r="B9" s="217" t="s">
        <v>243</v>
      </c>
      <c r="C9" s="218">
        <v>2110</v>
      </c>
      <c r="D9" s="241">
        <v>28000</v>
      </c>
      <c r="E9" s="241">
        <v>28000</v>
      </c>
      <c r="F9" s="242">
        <v>28000</v>
      </c>
      <c r="G9" s="242"/>
      <c r="H9" s="242"/>
      <c r="I9" s="242"/>
      <c r="J9" s="242"/>
    </row>
    <row r="10" spans="1:10" ht="19.5" customHeight="1">
      <c r="A10" s="217" t="s">
        <v>246</v>
      </c>
      <c r="B10" s="217" t="s">
        <v>248</v>
      </c>
      <c r="C10" s="215">
        <v>2110</v>
      </c>
      <c r="D10" s="241">
        <v>30000</v>
      </c>
      <c r="E10" s="241">
        <v>30000</v>
      </c>
      <c r="F10" s="242">
        <v>30000</v>
      </c>
      <c r="G10" s="242"/>
      <c r="H10" s="242"/>
      <c r="I10" s="242"/>
      <c r="J10" s="242"/>
    </row>
    <row r="11" spans="1:10" ht="19.5" customHeight="1">
      <c r="A11" s="214"/>
      <c r="B11" s="217" t="s">
        <v>250</v>
      </c>
      <c r="C11" s="215">
        <v>2110</v>
      </c>
      <c r="D11" s="241">
        <v>35000</v>
      </c>
      <c r="E11" s="241">
        <v>35000</v>
      </c>
      <c r="F11" s="242">
        <v>35000</v>
      </c>
      <c r="G11" s="242"/>
      <c r="H11" s="242"/>
      <c r="I11" s="242"/>
      <c r="J11" s="242"/>
    </row>
    <row r="12" spans="1:10" ht="19.5" customHeight="1">
      <c r="A12" s="214"/>
      <c r="B12" s="217" t="s">
        <v>252</v>
      </c>
      <c r="C12" s="215">
        <v>2110</v>
      </c>
      <c r="D12" s="241">
        <v>147000</v>
      </c>
      <c r="E12" s="241">
        <v>147000</v>
      </c>
      <c r="F12" s="242">
        <v>143000</v>
      </c>
      <c r="G12" s="242">
        <v>109000</v>
      </c>
      <c r="H12" s="242">
        <v>20700</v>
      </c>
      <c r="I12" s="242"/>
      <c r="J12" s="242">
        <v>4000</v>
      </c>
    </row>
    <row r="13" spans="1:10" ht="19.5" customHeight="1">
      <c r="A13" s="217" t="s">
        <v>255</v>
      </c>
      <c r="B13" s="217" t="s">
        <v>257</v>
      </c>
      <c r="C13" s="215">
        <v>2110</v>
      </c>
      <c r="D13" s="241">
        <v>110044</v>
      </c>
      <c r="E13" s="241">
        <v>110044</v>
      </c>
      <c r="F13" s="242">
        <v>110044</v>
      </c>
      <c r="G13" s="242">
        <v>110044</v>
      </c>
      <c r="H13" s="242"/>
      <c r="I13" s="242"/>
      <c r="J13" s="242"/>
    </row>
    <row r="14" spans="1:10" ht="19.5" customHeight="1">
      <c r="A14" s="217"/>
      <c r="B14" s="217" t="s">
        <v>271</v>
      </c>
      <c r="C14" s="215">
        <v>2110</v>
      </c>
      <c r="D14" s="241">
        <v>18000</v>
      </c>
      <c r="E14" s="241">
        <v>18000</v>
      </c>
      <c r="F14" s="242">
        <v>18000</v>
      </c>
      <c r="G14" s="242"/>
      <c r="H14" s="242">
        <v>760</v>
      </c>
      <c r="I14" s="242"/>
      <c r="J14" s="242"/>
    </row>
    <row r="15" spans="1:10" ht="19.5" customHeight="1">
      <c r="A15" s="217" t="s">
        <v>274</v>
      </c>
      <c r="B15" s="217" t="s">
        <v>276</v>
      </c>
      <c r="C15" s="215">
        <v>2110</v>
      </c>
      <c r="D15" s="241">
        <v>2009389</v>
      </c>
      <c r="E15" s="241">
        <v>2009389</v>
      </c>
      <c r="F15" s="242">
        <v>2009389</v>
      </c>
      <c r="G15" s="242">
        <v>1556000</v>
      </c>
      <c r="H15" s="242">
        <v>4150</v>
      </c>
      <c r="I15" s="242"/>
      <c r="J15" s="242"/>
    </row>
    <row r="16" spans="1:10" ht="19.5" customHeight="1">
      <c r="A16" s="217"/>
      <c r="B16" s="217" t="s">
        <v>278</v>
      </c>
      <c r="C16" s="215">
        <v>2110</v>
      </c>
      <c r="D16" s="241">
        <v>500</v>
      </c>
      <c r="E16" s="241">
        <v>500</v>
      </c>
      <c r="F16" s="242">
        <v>500</v>
      </c>
      <c r="G16" s="242"/>
      <c r="H16" s="242"/>
      <c r="I16" s="242"/>
      <c r="J16" s="242"/>
    </row>
    <row r="17" spans="1:10" ht="19.5" customHeight="1">
      <c r="A17" s="217" t="s">
        <v>323</v>
      </c>
      <c r="B17" s="217" t="s">
        <v>325</v>
      </c>
      <c r="C17" s="215">
        <v>2110</v>
      </c>
      <c r="D17" s="241">
        <v>631000</v>
      </c>
      <c r="E17" s="241">
        <v>631000</v>
      </c>
      <c r="F17" s="242">
        <v>631000</v>
      </c>
      <c r="G17" s="242"/>
      <c r="H17" s="242"/>
      <c r="I17" s="242">
        <v>631000</v>
      </c>
      <c r="J17" s="242"/>
    </row>
    <row r="18" spans="1:10" ht="19.5" customHeight="1">
      <c r="A18" s="217" t="s">
        <v>339</v>
      </c>
      <c r="B18" s="217" t="s">
        <v>341</v>
      </c>
      <c r="C18" s="215">
        <v>2110</v>
      </c>
      <c r="D18" s="241">
        <v>76000</v>
      </c>
      <c r="E18" s="241">
        <v>76000</v>
      </c>
      <c r="F18" s="242">
        <v>76000</v>
      </c>
      <c r="G18" s="242">
        <v>32345</v>
      </c>
      <c r="H18" s="242">
        <v>7987</v>
      </c>
      <c r="I18" s="242"/>
      <c r="J18" s="242"/>
    </row>
    <row r="19" spans="1:10" ht="19.5" customHeight="1">
      <c r="A19" s="365" t="s">
        <v>359</v>
      </c>
      <c r="B19" s="366"/>
      <c r="C19" s="367"/>
      <c r="D19" s="243">
        <f>D7+D8+D9+D10+D11+D12+D13+D14+D15+D16++D17+D18</f>
        <v>3132933</v>
      </c>
      <c r="E19" s="243">
        <f>E7+E8+E9+E10+E11+E12+E13+E14+E15+E16+E17+E18</f>
        <v>3132933</v>
      </c>
      <c r="F19" s="244">
        <f>F7+F8+F9+F10+F11+F12+F13+F14+F15+F16+F17+F18</f>
        <v>3128933</v>
      </c>
      <c r="G19" s="244">
        <f>G7+G8+G9+G10+G11+G12+G13+G14+G15+G16+G17+G18</f>
        <v>1807389</v>
      </c>
      <c r="H19" s="244">
        <f>H7+H8+H9+H10+H12+H13+H14+H15+H16+H17+H18</f>
        <v>33597</v>
      </c>
      <c r="I19" s="244">
        <f>I7+I8+I9+I10+I11+I12+I13+I14+I15+I16+I17+I18</f>
        <v>631000</v>
      </c>
      <c r="J19" s="244">
        <f>J7+J8+J9+J10+J11+J12+J13+J14+J15+J16+J17+J18</f>
        <v>4000</v>
      </c>
    </row>
    <row r="21" ht="18.75">
      <c r="A21" s="126"/>
    </row>
  </sheetData>
  <mergeCells count="11">
    <mergeCell ref="B3:B5"/>
    <mergeCell ref="C3:C5"/>
    <mergeCell ref="A1:J1"/>
    <mergeCell ref="F4:F5"/>
    <mergeCell ref="A19:C19"/>
    <mergeCell ref="G4:I4"/>
    <mergeCell ref="J4:J5"/>
    <mergeCell ref="F3:J3"/>
    <mergeCell ref="D3:D5"/>
    <mergeCell ref="E3:E5"/>
    <mergeCell ref="A3:A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1a
do uchwały Zarządu Powiatu nr....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143" customWidth="1"/>
    <col min="2" max="2" width="9.00390625" style="143" customWidth="1"/>
    <col min="3" max="3" width="6.625" style="40" customWidth="1"/>
    <col min="4" max="4" width="13.75390625" style="137" customWidth="1"/>
    <col min="5" max="5" width="13.125" style="137" customWidth="1"/>
    <col min="6" max="6" width="12.875" style="137" customWidth="1"/>
    <col min="7" max="7" width="15.875" style="137" customWidth="1"/>
    <col min="8" max="8" width="14.25390625" style="138" customWidth="1"/>
    <col min="9" max="9" width="12.875" style="138" customWidth="1"/>
    <col min="10" max="10" width="14.375" style="138" customWidth="1"/>
    <col min="76" max="16384" width="9.125" style="1" customWidth="1"/>
  </cols>
  <sheetData>
    <row r="1" spans="1:11" ht="45" customHeight="1">
      <c r="A1" s="311" t="s">
        <v>426</v>
      </c>
      <c r="B1" s="311"/>
      <c r="C1" s="311"/>
      <c r="D1" s="311"/>
      <c r="E1" s="311"/>
      <c r="F1" s="311"/>
      <c r="G1" s="311"/>
      <c r="H1" s="311"/>
      <c r="I1" s="311"/>
      <c r="J1" s="311"/>
      <c r="K1" s="121"/>
    </row>
    <row r="2" spans="1:6" ht="18.75">
      <c r="A2" s="135"/>
      <c r="B2" s="135"/>
      <c r="C2" s="43"/>
      <c r="D2" s="136"/>
      <c r="E2" s="136"/>
      <c r="F2" s="136"/>
    </row>
    <row r="3" spans="1:10" ht="13.5" customHeight="1">
      <c r="A3" s="139"/>
      <c r="B3" s="139"/>
      <c r="C3" s="112"/>
      <c r="D3" s="140"/>
      <c r="E3" s="140"/>
      <c r="F3" s="140"/>
      <c r="J3" s="137" t="s">
        <v>41</v>
      </c>
    </row>
    <row r="4" spans="1:75" s="3" customFormat="1" ht="20.25" customHeight="1">
      <c r="A4" s="374" t="s">
        <v>2</v>
      </c>
      <c r="B4" s="375" t="s">
        <v>3</v>
      </c>
      <c r="C4" s="330" t="s">
        <v>4</v>
      </c>
      <c r="D4" s="373" t="s">
        <v>143</v>
      </c>
      <c r="E4" s="373" t="s">
        <v>172</v>
      </c>
      <c r="F4" s="373" t="s">
        <v>98</v>
      </c>
      <c r="G4" s="373"/>
      <c r="H4" s="373"/>
      <c r="I4" s="373"/>
      <c r="J4" s="373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</row>
    <row r="5" spans="1:75" s="3" customFormat="1" ht="18" customHeight="1">
      <c r="A5" s="374"/>
      <c r="B5" s="376"/>
      <c r="C5" s="331"/>
      <c r="D5" s="378"/>
      <c r="E5" s="373"/>
      <c r="F5" s="373" t="s">
        <v>141</v>
      </c>
      <c r="G5" s="373" t="s">
        <v>6</v>
      </c>
      <c r="H5" s="373"/>
      <c r="I5" s="373"/>
      <c r="J5" s="373" t="s">
        <v>142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</row>
    <row r="6" spans="1:75" s="3" customFormat="1" ht="69" customHeight="1">
      <c r="A6" s="374"/>
      <c r="B6" s="377"/>
      <c r="C6" s="332"/>
      <c r="D6" s="378"/>
      <c r="E6" s="373"/>
      <c r="F6" s="373"/>
      <c r="G6" s="232" t="s">
        <v>138</v>
      </c>
      <c r="H6" s="232" t="s">
        <v>139</v>
      </c>
      <c r="I6" s="232" t="s">
        <v>173</v>
      </c>
      <c r="J6" s="373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</row>
    <row r="7" spans="1:75" s="120" customFormat="1" ht="16.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10" ht="19.5" customHeight="1">
      <c r="A8" s="189" t="s">
        <v>327</v>
      </c>
      <c r="B8" s="189" t="s">
        <v>329</v>
      </c>
      <c r="C8" s="129">
        <v>2130</v>
      </c>
      <c r="D8" s="262">
        <v>871200</v>
      </c>
      <c r="E8" s="262">
        <v>871200</v>
      </c>
      <c r="F8" s="263">
        <v>871200</v>
      </c>
      <c r="G8" s="263">
        <v>591600</v>
      </c>
      <c r="H8" s="263">
        <v>107000</v>
      </c>
      <c r="I8" s="263"/>
      <c r="J8" s="263"/>
    </row>
    <row r="9" spans="1:10" ht="19.5" customHeight="1">
      <c r="A9" s="379" t="s">
        <v>359</v>
      </c>
      <c r="B9" s="380"/>
      <c r="C9" s="381"/>
      <c r="D9" s="264">
        <f>D8</f>
        <v>871200</v>
      </c>
      <c r="E9" s="264">
        <f>E8</f>
        <v>871200</v>
      </c>
      <c r="F9" s="264">
        <f>F8</f>
        <v>871200</v>
      </c>
      <c r="G9" s="264">
        <f>G8</f>
        <v>591600</v>
      </c>
      <c r="H9" s="264">
        <f>H8</f>
        <v>107000</v>
      </c>
      <c r="I9" s="264"/>
      <c r="J9" s="264"/>
    </row>
    <row r="11" spans="1:7" ht="18.75">
      <c r="A11" s="142"/>
      <c r="G11" s="138"/>
    </row>
  </sheetData>
  <mergeCells count="11">
    <mergeCell ref="A9:C9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1b
do uchwały Zarządu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9"/>
  <sheetViews>
    <sheetView workbookViewId="0" topLeftCell="A1">
      <selection activeCell="F16" sqref="F16"/>
    </sheetView>
  </sheetViews>
  <sheetFormatPr defaultColWidth="9.00390625" defaultRowHeight="12.75"/>
  <cols>
    <col min="1" max="1" width="7.25390625" style="40" customWidth="1"/>
    <col min="2" max="2" width="9.00390625" style="40" customWidth="1"/>
    <col min="3" max="3" width="7.75390625" style="40" customWidth="1"/>
    <col min="4" max="4" width="13.125" style="137" customWidth="1"/>
    <col min="5" max="5" width="14.125" style="137" customWidth="1"/>
    <col min="6" max="6" width="14.375" style="137" customWidth="1"/>
    <col min="7" max="7" width="15.875" style="137" customWidth="1"/>
    <col min="8" max="8" width="14.625" style="138" customWidth="1"/>
    <col min="9" max="9" width="10.375" style="138" customWidth="1"/>
    <col min="10" max="10" width="14.625" style="138" customWidth="1"/>
    <col min="80" max="16384" width="9.125" style="1" customWidth="1"/>
  </cols>
  <sheetData>
    <row r="1" spans="1:10" ht="45" customHeight="1">
      <c r="A1" s="383" t="s">
        <v>223</v>
      </c>
      <c r="B1" s="383"/>
      <c r="C1" s="383"/>
      <c r="D1" s="383"/>
      <c r="E1" s="383"/>
      <c r="F1" s="383"/>
      <c r="G1" s="383"/>
      <c r="H1" s="383"/>
      <c r="I1" s="383"/>
      <c r="J1" s="383"/>
    </row>
    <row r="3" ht="18.75">
      <c r="J3" s="137" t="s">
        <v>41</v>
      </c>
    </row>
    <row r="4" spans="1:75" s="120" customFormat="1" ht="20.25" customHeight="1">
      <c r="A4" s="374" t="s">
        <v>2</v>
      </c>
      <c r="B4" s="375" t="s">
        <v>3</v>
      </c>
      <c r="C4" s="375" t="s">
        <v>4</v>
      </c>
      <c r="D4" s="384" t="s">
        <v>143</v>
      </c>
      <c r="E4" s="384" t="s">
        <v>172</v>
      </c>
      <c r="F4" s="384" t="s">
        <v>98</v>
      </c>
      <c r="G4" s="384"/>
      <c r="H4" s="384"/>
      <c r="I4" s="384"/>
      <c r="J4" s="384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</row>
    <row r="5" spans="1:75" s="120" customFormat="1" ht="18" customHeight="1">
      <c r="A5" s="374"/>
      <c r="B5" s="376"/>
      <c r="C5" s="376"/>
      <c r="D5" s="374"/>
      <c r="E5" s="384"/>
      <c r="F5" s="384" t="s">
        <v>141</v>
      </c>
      <c r="G5" s="384" t="s">
        <v>6</v>
      </c>
      <c r="H5" s="384"/>
      <c r="I5" s="384"/>
      <c r="J5" s="384" t="s">
        <v>142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</row>
    <row r="6" spans="1:75" s="120" customFormat="1" ht="69" customHeight="1">
      <c r="A6" s="374"/>
      <c r="B6" s="377"/>
      <c r="C6" s="377"/>
      <c r="D6" s="374"/>
      <c r="E6" s="384"/>
      <c r="F6" s="384"/>
      <c r="G6" s="245" t="s">
        <v>138</v>
      </c>
      <c r="H6" s="245" t="s">
        <v>139</v>
      </c>
      <c r="I6" s="245" t="s">
        <v>140</v>
      </c>
      <c r="J6" s="384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</row>
    <row r="7" spans="1:75" s="120" customFormat="1" ht="13.5" customHeight="1">
      <c r="A7" s="246">
        <v>1</v>
      </c>
      <c r="B7" s="246">
        <v>2</v>
      </c>
      <c r="C7" s="246">
        <v>3</v>
      </c>
      <c r="D7" s="246">
        <v>4</v>
      </c>
      <c r="E7" s="246">
        <v>5</v>
      </c>
      <c r="F7" s="246">
        <v>6</v>
      </c>
      <c r="G7" s="246">
        <v>7</v>
      </c>
      <c r="H7" s="246">
        <v>8</v>
      </c>
      <c r="I7" s="246">
        <v>9</v>
      </c>
      <c r="J7" s="246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s="120" customFormat="1" ht="13.5" customHeight="1">
      <c r="A8" s="276" t="s">
        <v>316</v>
      </c>
      <c r="B8" s="275"/>
      <c r="C8" s="275"/>
      <c r="D8" s="277">
        <v>44800</v>
      </c>
      <c r="E8" s="277">
        <v>44800</v>
      </c>
      <c r="F8" s="277">
        <v>44800</v>
      </c>
      <c r="G8" s="277"/>
      <c r="H8" s="276"/>
      <c r="I8" s="275"/>
      <c r="J8" s="275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9" ht="19.5" customHeight="1">
      <c r="A9" s="190"/>
      <c r="B9" s="190">
        <v>80309</v>
      </c>
      <c r="C9" s="129">
        <v>2888</v>
      </c>
      <c r="D9" s="251">
        <v>33600</v>
      </c>
      <c r="E9" s="251">
        <v>33600</v>
      </c>
      <c r="F9" s="251">
        <v>33600</v>
      </c>
      <c r="G9" s="251"/>
      <c r="H9" s="251"/>
      <c r="I9" s="251"/>
      <c r="J9" s="251"/>
      <c r="BX9" s="1"/>
      <c r="BY9" s="1"/>
      <c r="BZ9" s="1"/>
      <c r="CA9" s="1"/>
    </row>
    <row r="10" spans="1:79" ht="19.5" customHeight="1">
      <c r="A10" s="194"/>
      <c r="B10" s="194"/>
      <c r="C10" s="130">
        <v>2889</v>
      </c>
      <c r="D10" s="250">
        <v>11200</v>
      </c>
      <c r="E10" s="250">
        <v>11200</v>
      </c>
      <c r="F10" s="250">
        <v>11200</v>
      </c>
      <c r="G10" s="250"/>
      <c r="H10" s="250"/>
      <c r="I10" s="250"/>
      <c r="J10" s="250"/>
      <c r="BX10" s="1"/>
      <c r="BY10" s="1"/>
      <c r="BZ10" s="1"/>
      <c r="CA10" s="1"/>
    </row>
    <row r="11" spans="1:79" ht="19.5" customHeight="1">
      <c r="A11" s="194">
        <v>852</v>
      </c>
      <c r="B11" s="194"/>
      <c r="C11" s="130"/>
      <c r="D11" s="234">
        <f>D12+D13+D14</f>
        <v>25288</v>
      </c>
      <c r="E11" s="234">
        <f>E12+E13+E14</f>
        <v>760078</v>
      </c>
      <c r="F11" s="234">
        <f>F12+F13+F14</f>
        <v>760078</v>
      </c>
      <c r="G11" s="250"/>
      <c r="H11" s="250"/>
      <c r="I11" s="234">
        <f>I12+I13</f>
        <v>734700</v>
      </c>
      <c r="J11" s="250"/>
      <c r="BX11" s="1"/>
      <c r="BY11" s="1"/>
      <c r="BZ11" s="1"/>
      <c r="CA11" s="1"/>
    </row>
    <row r="12" spans="1:79" ht="19.5" customHeight="1">
      <c r="A12" s="194"/>
      <c r="B12" s="194">
        <v>85202</v>
      </c>
      <c r="C12" s="130"/>
      <c r="D12" s="234"/>
      <c r="E12" s="250">
        <v>703000</v>
      </c>
      <c r="F12" s="250">
        <v>703000</v>
      </c>
      <c r="G12" s="250"/>
      <c r="H12" s="250"/>
      <c r="I12" s="250">
        <v>703000</v>
      </c>
      <c r="J12" s="250"/>
      <c r="BX12" s="1"/>
      <c r="BY12" s="1"/>
      <c r="BZ12" s="1"/>
      <c r="CA12" s="1"/>
    </row>
    <row r="13" spans="1:79" ht="19.5" customHeight="1">
      <c r="A13" s="194"/>
      <c r="B13" s="194">
        <v>85204</v>
      </c>
      <c r="C13" s="130">
        <v>2310</v>
      </c>
      <c r="D13" s="250">
        <v>12644</v>
      </c>
      <c r="E13" s="250">
        <v>44434</v>
      </c>
      <c r="F13" s="250">
        <v>44434</v>
      </c>
      <c r="G13" s="250"/>
      <c r="H13" s="250"/>
      <c r="I13" s="250">
        <v>31700</v>
      </c>
      <c r="J13" s="250"/>
      <c r="BX13" s="1"/>
      <c r="BY13" s="1"/>
      <c r="BZ13" s="1"/>
      <c r="CA13" s="1"/>
    </row>
    <row r="14" spans="1:79" ht="19.5" customHeight="1">
      <c r="A14" s="194"/>
      <c r="B14" s="194"/>
      <c r="C14" s="130">
        <v>2320</v>
      </c>
      <c r="D14" s="250">
        <v>12644</v>
      </c>
      <c r="E14" s="250">
        <v>12644</v>
      </c>
      <c r="F14" s="250">
        <v>12644</v>
      </c>
      <c r="G14" s="250"/>
      <c r="H14" s="250"/>
      <c r="I14" s="250"/>
      <c r="J14" s="250"/>
      <c r="BX14" s="1"/>
      <c r="BY14" s="1"/>
      <c r="BZ14" s="1"/>
      <c r="CA14" s="1"/>
    </row>
    <row r="15" spans="1:79" ht="19.5" customHeight="1">
      <c r="A15" s="194">
        <v>854</v>
      </c>
      <c r="B15" s="194"/>
      <c r="C15" s="130"/>
      <c r="D15" s="234">
        <f>D16+D17</f>
        <v>181650</v>
      </c>
      <c r="E15" s="234">
        <f>E16+E17</f>
        <v>181650</v>
      </c>
      <c r="F15" s="234">
        <f>F16+F17</f>
        <v>181650</v>
      </c>
      <c r="G15" s="234"/>
      <c r="H15" s="234"/>
      <c r="I15" s="234"/>
      <c r="J15" s="234"/>
      <c r="BX15" s="1"/>
      <c r="BY15" s="1"/>
      <c r="BZ15" s="1"/>
      <c r="CA15" s="1"/>
    </row>
    <row r="16" spans="1:79" ht="19.5" customHeight="1">
      <c r="A16" s="194"/>
      <c r="B16" s="194">
        <v>85415</v>
      </c>
      <c r="C16" s="130">
        <v>2888</v>
      </c>
      <c r="D16" s="250">
        <v>123231</v>
      </c>
      <c r="E16" s="250">
        <v>123231</v>
      </c>
      <c r="F16" s="250">
        <v>123231</v>
      </c>
      <c r="G16" s="250"/>
      <c r="H16" s="250"/>
      <c r="I16" s="250"/>
      <c r="J16" s="250"/>
      <c r="BX16" s="1"/>
      <c r="BY16" s="1"/>
      <c r="BZ16" s="1"/>
      <c r="CA16" s="1"/>
    </row>
    <row r="17" spans="1:79" ht="19.5" customHeight="1">
      <c r="A17" s="194"/>
      <c r="B17" s="194"/>
      <c r="C17" s="130">
        <v>2889</v>
      </c>
      <c r="D17" s="250">
        <v>58419</v>
      </c>
      <c r="E17" s="250">
        <v>58419</v>
      </c>
      <c r="F17" s="250">
        <v>58419</v>
      </c>
      <c r="G17" s="250"/>
      <c r="H17" s="250"/>
      <c r="I17" s="250"/>
      <c r="J17" s="250"/>
      <c r="BX17" s="1"/>
      <c r="BY17" s="1"/>
      <c r="BZ17" s="1"/>
      <c r="CA17" s="1"/>
    </row>
    <row r="18" spans="1:79" ht="19.5" customHeight="1">
      <c r="A18" s="194"/>
      <c r="B18" s="194"/>
      <c r="C18" s="130"/>
      <c r="D18" s="250"/>
      <c r="E18" s="250"/>
      <c r="F18" s="250"/>
      <c r="G18" s="250"/>
      <c r="H18" s="250"/>
      <c r="I18" s="250"/>
      <c r="J18" s="250"/>
      <c r="BX18" s="1"/>
      <c r="BY18" s="1"/>
      <c r="BZ18" s="1"/>
      <c r="CA18" s="1"/>
    </row>
    <row r="19" spans="1:79" ht="19.5" customHeight="1">
      <c r="A19" s="194"/>
      <c r="B19" s="194"/>
      <c r="C19" s="130"/>
      <c r="D19" s="250"/>
      <c r="E19" s="250"/>
      <c r="F19" s="250"/>
      <c r="G19" s="250"/>
      <c r="H19" s="250"/>
      <c r="I19" s="250"/>
      <c r="J19" s="250"/>
      <c r="BX19" s="1"/>
      <c r="BY19" s="1"/>
      <c r="BZ19" s="1"/>
      <c r="CA19" s="1"/>
    </row>
    <row r="20" spans="1:79" ht="19.5" customHeight="1">
      <c r="A20" s="194"/>
      <c r="B20" s="194"/>
      <c r="C20" s="130"/>
      <c r="D20" s="133"/>
      <c r="E20" s="133"/>
      <c r="F20" s="133"/>
      <c r="G20" s="133"/>
      <c r="H20" s="133"/>
      <c r="I20" s="133"/>
      <c r="J20" s="133"/>
      <c r="BX20" s="1"/>
      <c r="BY20" s="1"/>
      <c r="BZ20" s="1"/>
      <c r="CA20" s="1"/>
    </row>
    <row r="21" spans="1:79" ht="19.5" customHeight="1">
      <c r="A21" s="194"/>
      <c r="B21" s="194"/>
      <c r="C21" s="130"/>
      <c r="D21" s="133"/>
      <c r="E21" s="133"/>
      <c r="F21" s="133"/>
      <c r="G21" s="133"/>
      <c r="H21" s="133"/>
      <c r="I21" s="133"/>
      <c r="J21" s="133"/>
      <c r="BX21" s="1"/>
      <c r="BY21" s="1"/>
      <c r="BZ21" s="1"/>
      <c r="CA21" s="1"/>
    </row>
    <row r="22" spans="1:79" ht="19.5" customHeight="1">
      <c r="A22" s="194"/>
      <c r="B22" s="194"/>
      <c r="C22" s="130"/>
      <c r="D22" s="133"/>
      <c r="E22" s="133"/>
      <c r="F22" s="133"/>
      <c r="G22" s="133"/>
      <c r="H22" s="133"/>
      <c r="I22" s="133"/>
      <c r="J22" s="133"/>
      <c r="BX22" s="1"/>
      <c r="BY22" s="1"/>
      <c r="BZ22" s="1"/>
      <c r="CA22" s="1"/>
    </row>
    <row r="23" spans="1:79" ht="19.5" customHeight="1">
      <c r="A23" s="130"/>
      <c r="B23" s="130"/>
      <c r="C23" s="130"/>
      <c r="D23" s="133"/>
      <c r="E23" s="133"/>
      <c r="F23" s="133"/>
      <c r="G23" s="133"/>
      <c r="H23" s="133"/>
      <c r="I23" s="133"/>
      <c r="J23" s="133"/>
      <c r="BX23" s="1"/>
      <c r="BY23" s="1"/>
      <c r="BZ23" s="1"/>
      <c r="CA23" s="1"/>
    </row>
    <row r="24" spans="1:79" ht="19.5" customHeight="1">
      <c r="A24" s="130"/>
      <c r="B24" s="130"/>
      <c r="C24" s="130"/>
      <c r="D24" s="133"/>
      <c r="E24" s="133"/>
      <c r="F24" s="133"/>
      <c r="G24" s="133"/>
      <c r="H24" s="133"/>
      <c r="I24" s="133"/>
      <c r="J24" s="133"/>
      <c r="BX24" s="1"/>
      <c r="BY24" s="1"/>
      <c r="BZ24" s="1"/>
      <c r="CA24" s="1"/>
    </row>
    <row r="25" spans="1:79" ht="19.5" customHeight="1">
      <c r="A25" s="130"/>
      <c r="B25" s="130"/>
      <c r="C25" s="130"/>
      <c r="D25" s="133"/>
      <c r="E25" s="133"/>
      <c r="F25" s="133"/>
      <c r="G25" s="133"/>
      <c r="H25" s="133"/>
      <c r="I25" s="133"/>
      <c r="J25" s="133"/>
      <c r="BX25" s="1"/>
      <c r="BY25" s="1"/>
      <c r="BZ25" s="1"/>
      <c r="CA25" s="1"/>
    </row>
    <row r="26" spans="1:79" ht="19.5" customHeight="1">
      <c r="A26" s="131"/>
      <c r="B26" s="131"/>
      <c r="C26" s="131"/>
      <c r="D26" s="134"/>
      <c r="E26" s="134"/>
      <c r="F26" s="134"/>
      <c r="G26" s="134"/>
      <c r="H26" s="134"/>
      <c r="I26" s="134"/>
      <c r="J26" s="134"/>
      <c r="BX26" s="1"/>
      <c r="BY26" s="1"/>
      <c r="BZ26" s="1"/>
      <c r="CA26" s="1"/>
    </row>
    <row r="27" spans="1:79" ht="24.75" customHeight="1">
      <c r="A27" s="382" t="s">
        <v>156</v>
      </c>
      <c r="B27" s="382"/>
      <c r="C27" s="382"/>
      <c r="D27" s="382"/>
      <c r="E27" s="247"/>
      <c r="F27" s="247"/>
      <c r="G27" s="247"/>
      <c r="H27" s="247"/>
      <c r="I27" s="247"/>
      <c r="J27" s="247"/>
      <c r="BX27" s="1"/>
      <c r="BY27" s="1"/>
      <c r="BZ27" s="1"/>
      <c r="CA27" s="1"/>
    </row>
    <row r="29" spans="1:7" ht="18.75">
      <c r="A29" s="144" t="s">
        <v>213</v>
      </c>
      <c r="G29" s="138"/>
    </row>
  </sheetData>
  <mergeCells count="11">
    <mergeCell ref="J5:J6"/>
    <mergeCell ref="A27:D2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1c
do uchwały Zarządu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Stanisław Pijankowski</cp:lastModifiedBy>
  <cp:lastPrinted>2007-01-11T11:23:22Z</cp:lastPrinted>
  <dcterms:created xsi:type="dcterms:W3CDTF">1998-12-09T13:02:10Z</dcterms:created>
  <dcterms:modified xsi:type="dcterms:W3CDTF">2007-01-31T09:54:32Z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