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<sst xmlns="http://schemas.openxmlformats.org/spreadsheetml/2006/main" count="67" uniqueCount="64">
  <si>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Wyszczególnienie</t>
  </si>
  <si>
    <t>Plan wg uchwały budżetowej</t>
  </si>
  <si>
    <t>Plan po zmianach</t>
  </si>
  <si>
    <t>DOCHODY</t>
  </si>
  <si>
    <t>ROZCHODY (spłata kredytu)</t>
  </si>
  <si>
    <t>Poz.</t>
  </si>
  <si>
    <t>B</t>
  </si>
  <si>
    <t>C</t>
  </si>
  <si>
    <t>D</t>
  </si>
  <si>
    <t>FINANSOWANIE ( D1 - D2 )</t>
  </si>
  <si>
    <t>D1</t>
  </si>
  <si>
    <t>D2</t>
  </si>
  <si>
    <t>Starosta Sierpecki</t>
  </si>
  <si>
    <t>Skarbnik Powiatu</t>
  </si>
  <si>
    <t>Stanisław Pijankowski</t>
  </si>
  <si>
    <t xml:space="preserve">     ( - )</t>
  </si>
  <si>
    <t>A.</t>
  </si>
  <si>
    <t>Dochody własne z tego:</t>
  </si>
  <si>
    <t>podatek dochodowy od osób fizycznych</t>
  </si>
  <si>
    <t>podatek dochodowy od osób prawnych</t>
  </si>
  <si>
    <t>dochody z mienia powiatu</t>
  </si>
  <si>
    <t>pozostałe dochody</t>
  </si>
  <si>
    <t>A2</t>
  </si>
  <si>
    <t>Dotacje celowe z tego:</t>
  </si>
  <si>
    <t>na zadania z zakresu administracji rządowej</t>
  </si>
  <si>
    <t>w tym inwestycyjne</t>
  </si>
  <si>
    <t>na zadania własne</t>
  </si>
  <si>
    <t>na zadania realizowane na podstawie porozumień między jst</t>
  </si>
  <si>
    <t>A3</t>
  </si>
  <si>
    <t>Subwencje ogólne z tego:</t>
  </si>
  <si>
    <t>część oświatowa</t>
  </si>
  <si>
    <t>część równoważąca</t>
  </si>
  <si>
    <t>część wyrównawcza</t>
  </si>
  <si>
    <t>Dochody wykonane</t>
  </si>
  <si>
    <t>Dochody otrzymane</t>
  </si>
  <si>
    <t>WYDATKI OGÓŁEM  z tego</t>
  </si>
  <si>
    <t>Poz</t>
  </si>
  <si>
    <t>Plan po zmiananch</t>
  </si>
  <si>
    <t>Wydatki wykonane</t>
  </si>
  <si>
    <t>w tym: na inwestycje</t>
  </si>
  <si>
    <t xml:space="preserve">B2 </t>
  </si>
  <si>
    <t>Wydatki bieżące z tego:</t>
  </si>
  <si>
    <t>wydatki na obsługę długu</t>
  </si>
  <si>
    <t>wydatki z tytułu udzielonych gwarancji</t>
  </si>
  <si>
    <t>dotacje</t>
  </si>
  <si>
    <t>pozostałe wydatki</t>
  </si>
  <si>
    <t>Zobowiązania</t>
  </si>
  <si>
    <t>PRZYCHODY OGÓŁEM</t>
  </si>
  <si>
    <t>z tego: kredyty bankowe</t>
  </si>
  <si>
    <t>inne żródła</t>
  </si>
  <si>
    <t>DEFICYT/NADWYŻKA BUDŻETU ( A - B )</t>
  </si>
  <si>
    <t>% 5:4</t>
  </si>
  <si>
    <t>B1</t>
  </si>
  <si>
    <t>A1</t>
  </si>
  <si>
    <t xml:space="preserve">Kwartalna informacja o wykonaniu budżetu Powiatu Sierpeckiego za okres od 1 stycznia do 30 czerwca 2007 roku </t>
  </si>
  <si>
    <t>Wydatki majątkowe</t>
  </si>
  <si>
    <t>% wykonania              5:4</t>
  </si>
  <si>
    <t xml:space="preserve">              ( - )      </t>
  </si>
  <si>
    <t xml:space="preserve">dotacje z funduszy celowych </t>
  </si>
  <si>
    <t>w tym : inwestycyjne</t>
  </si>
  <si>
    <t>wydatki na uposażenia, wynagrodzenia i składki od nich naliczane</t>
  </si>
  <si>
    <t>dotacje z funduszy rozwojowych</t>
  </si>
  <si>
    <t>Jan Laskowski</t>
  </si>
  <si>
    <t>za okres od 1 stycznia do 31 grudnia 2010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</si>
</sst>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.125" style="0" customWidth="1"/>
    <col min="2" max="2" width="26.875" style="0" customWidth="1"/>
    <col min="3" max="3" width="12.625" style="0" customWidth="1"/>
    <col min="4" max="4" width="12.125" style="0" customWidth="1"/>
    <col min="5" max="6" width="11.375" style="0" customWidth="1"/>
    <col min="7" max="7" width="8.00390625" style="0" customWidth="1"/>
    <col min="8" max="8" width="10.125" style="0" bestFit="1" customWidth="1"/>
  </cols>
  <sheetData>
    <row r="1" spans="2:7" ht="18.75" customHeight="1">
      <c r="B1" s="50" t="s">
        <v>54</v>
      </c>
      <c r="C1" s="50"/>
      <c r="D1" s="50"/>
      <c r="E1" s="50"/>
      <c r="F1" s="50"/>
      <c r="G1" s="50"/>
    </row>
    <row r="2" spans="2:7" ht="18.75">
      <c r="B2" s="51" t="s">
        <v>63</v>
      </c>
      <c r="C2" s="51"/>
      <c r="D2" s="51"/>
      <c r="E2" s="51"/>
      <c r="F2" s="51"/>
      <c r="G2" s="51"/>
    </row>
    <row r="3" spans="1:8" ht="51">
      <c r="A3" s="2" t="s">
        <v>5</v>
      </c>
      <c r="B3" s="3" t="s">
        <v>0</v>
      </c>
      <c r="C3" s="3" t="s">
        <v>1</v>
      </c>
      <c r="D3" s="3" t="s">
        <v>2</v>
      </c>
      <c r="E3" s="3" t="s">
        <v>33</v>
      </c>
      <c r="F3" s="3" t="s">
        <v>34</v>
      </c>
      <c r="G3" s="3" t="s">
        <v>56</v>
      </c>
      <c r="H3" s="1"/>
    </row>
    <row r="4" spans="1:8" ht="12.75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"/>
    </row>
    <row r="5" spans="1:8" ht="12.75">
      <c r="A5" s="13" t="s">
        <v>16</v>
      </c>
      <c r="B5" s="14" t="s">
        <v>3</v>
      </c>
      <c r="C5" s="15">
        <f>C6+C12+C21</f>
        <v>41019526</v>
      </c>
      <c r="D5" s="15">
        <f>D6+D12+D21</f>
        <v>46212306</v>
      </c>
      <c r="E5" s="15">
        <f>E6+E12+E21</f>
        <v>46614948</v>
      </c>
      <c r="F5" s="15">
        <f>F6+F12+F21</f>
        <v>46456960</v>
      </c>
      <c r="G5" s="25">
        <f>E5/D5%</f>
        <v>100.87128740123897</v>
      </c>
      <c r="H5" s="39"/>
    </row>
    <row r="6" spans="1:8" ht="12.75" customHeight="1">
      <c r="A6" s="17" t="s">
        <v>53</v>
      </c>
      <c r="B6" s="18" t="s">
        <v>17</v>
      </c>
      <c r="C6" s="19">
        <f>C7+C9+C10+C11</f>
        <v>9480625</v>
      </c>
      <c r="D6" s="19">
        <f>D7+D9+D10+D11</f>
        <v>9751105</v>
      </c>
      <c r="E6" s="19">
        <f>E7+E9+E10+E11</f>
        <v>10687613</v>
      </c>
      <c r="F6" s="19">
        <f>F7+F9+F10+F11</f>
        <v>10673349</v>
      </c>
      <c r="G6" s="26">
        <f>E6/D6%</f>
        <v>109.60412178927413</v>
      </c>
      <c r="H6" s="39"/>
    </row>
    <row r="7" spans="1:7" ht="23.25" customHeight="1">
      <c r="A7" s="46"/>
      <c r="B7" s="11" t="s">
        <v>18</v>
      </c>
      <c r="C7" s="8">
        <v>4484491</v>
      </c>
      <c r="D7" s="8">
        <v>4484491</v>
      </c>
      <c r="E7" s="8">
        <v>4388746</v>
      </c>
      <c r="F7" s="8">
        <v>4358818</v>
      </c>
      <c r="G7" s="27">
        <f>E7/D7%</f>
        <v>97.86497508858864</v>
      </c>
    </row>
    <row r="8" spans="1:7" ht="12.75" customHeight="1" hidden="1">
      <c r="A8" s="47"/>
      <c r="B8" s="11"/>
      <c r="C8" s="16"/>
      <c r="D8" s="16"/>
      <c r="E8" s="16"/>
      <c r="F8" s="16"/>
      <c r="G8" s="28"/>
    </row>
    <row r="9" spans="1:7" ht="25.5">
      <c r="A9" s="47"/>
      <c r="B9" s="11" t="s">
        <v>19</v>
      </c>
      <c r="C9" s="22">
        <v>140000</v>
      </c>
      <c r="D9" s="22">
        <v>145000</v>
      </c>
      <c r="E9" s="22">
        <v>161044</v>
      </c>
      <c r="F9" s="22">
        <v>158075</v>
      </c>
      <c r="G9" s="29">
        <f aca="true" t="shared" si="0" ref="G9:G24">E9/D9%</f>
        <v>111.0648275862069</v>
      </c>
    </row>
    <row r="10" spans="1:7" ht="12.75">
      <c r="A10" s="47"/>
      <c r="B10" s="6" t="s">
        <v>20</v>
      </c>
      <c r="C10" s="23">
        <v>75500</v>
      </c>
      <c r="D10" s="23">
        <v>77320</v>
      </c>
      <c r="E10" s="23">
        <v>75332</v>
      </c>
      <c r="F10" s="23">
        <v>75331</v>
      </c>
      <c r="G10" s="30">
        <f t="shared" si="0"/>
        <v>97.42886704604241</v>
      </c>
    </row>
    <row r="11" spans="1:8" ht="12.75">
      <c r="A11" s="48"/>
      <c r="B11" s="6" t="s">
        <v>21</v>
      </c>
      <c r="C11" s="23">
        <v>4780634</v>
      </c>
      <c r="D11" s="23">
        <v>5044294</v>
      </c>
      <c r="E11" s="23">
        <v>6062491</v>
      </c>
      <c r="F11" s="23">
        <v>6081125</v>
      </c>
      <c r="G11" s="30">
        <f t="shared" si="0"/>
        <v>120.18512402330236</v>
      </c>
      <c r="H11" s="39"/>
    </row>
    <row r="12" spans="1:7" ht="12.75">
      <c r="A12" s="20" t="s">
        <v>22</v>
      </c>
      <c r="B12" s="21" t="s">
        <v>23</v>
      </c>
      <c r="C12" s="24">
        <f>C13+C15+C16+C18</f>
        <v>5942982</v>
      </c>
      <c r="D12" s="24">
        <f>D13+D15+D16+D19+D18</f>
        <v>10481078</v>
      </c>
      <c r="E12" s="24">
        <f>E13+E15+E16+E19</f>
        <v>9947212</v>
      </c>
      <c r="F12" s="24">
        <f>F13+F15+F16+F19</f>
        <v>9748060</v>
      </c>
      <c r="G12" s="31">
        <f t="shared" si="0"/>
        <v>94.90638272131932</v>
      </c>
    </row>
    <row r="13" spans="1:7" ht="25.5">
      <c r="A13" s="46"/>
      <c r="B13" s="6" t="s">
        <v>24</v>
      </c>
      <c r="C13" s="23">
        <v>4914045</v>
      </c>
      <c r="D13" s="23">
        <v>7892473</v>
      </c>
      <c r="E13" s="23">
        <v>7868231</v>
      </c>
      <c r="F13" s="23">
        <v>7868234</v>
      </c>
      <c r="G13" s="30">
        <f t="shared" si="0"/>
        <v>99.69284658940234</v>
      </c>
    </row>
    <row r="14" spans="1:7" ht="12.75">
      <c r="A14" s="52"/>
      <c r="B14" s="6" t="s">
        <v>25</v>
      </c>
      <c r="C14" s="23">
        <v>0</v>
      </c>
      <c r="D14" s="23">
        <v>2206000</v>
      </c>
      <c r="E14" s="23">
        <v>2206000</v>
      </c>
      <c r="F14" s="23">
        <v>2206000</v>
      </c>
      <c r="G14" s="30">
        <f>E14/D14%</f>
        <v>100</v>
      </c>
    </row>
    <row r="15" spans="1:7" ht="12.75">
      <c r="A15" s="52"/>
      <c r="B15" s="6" t="s">
        <v>26</v>
      </c>
      <c r="C15" s="23">
        <v>864000</v>
      </c>
      <c r="D15" s="23">
        <f>864300+2880</f>
        <v>867180</v>
      </c>
      <c r="E15" s="23">
        <v>867100</v>
      </c>
      <c r="F15" s="23">
        <v>867100</v>
      </c>
      <c r="G15" s="30">
        <f t="shared" si="0"/>
        <v>99.99077469498836</v>
      </c>
    </row>
    <row r="16" spans="1:7" ht="25.5" customHeight="1">
      <c r="A16" s="52"/>
      <c r="B16" s="6" t="s">
        <v>27</v>
      </c>
      <c r="C16" s="23">
        <v>83337</v>
      </c>
      <c r="D16" s="23">
        <v>1233482</v>
      </c>
      <c r="E16" s="23">
        <v>1136977</v>
      </c>
      <c r="F16" s="23">
        <v>937822</v>
      </c>
      <c r="G16" s="30">
        <f>E16/D16%</f>
        <v>92.17621335374169</v>
      </c>
    </row>
    <row r="17" spans="1:7" ht="12.75">
      <c r="A17" s="52"/>
      <c r="B17" s="6" t="s">
        <v>25</v>
      </c>
      <c r="C17" s="23">
        <v>0</v>
      </c>
      <c r="D17" s="23">
        <v>1108727</v>
      </c>
      <c r="E17" s="23">
        <v>1022336</v>
      </c>
      <c r="F17" s="23">
        <v>823181</v>
      </c>
      <c r="G17" s="30">
        <f>E17/D17%</f>
        <v>92.20809090064552</v>
      </c>
    </row>
    <row r="18" spans="1:7" ht="10.5" customHeight="1">
      <c r="A18" s="52"/>
      <c r="B18" s="6" t="s">
        <v>61</v>
      </c>
      <c r="C18" s="23">
        <v>81600</v>
      </c>
      <c r="D18" s="23">
        <f>81684+308759</f>
        <v>390443</v>
      </c>
      <c r="E18" s="23">
        <v>342785</v>
      </c>
      <c r="F18" s="23">
        <v>342785</v>
      </c>
      <c r="G18" s="30">
        <f>E18/D18%</f>
        <v>87.79386491754238</v>
      </c>
    </row>
    <row r="19" spans="1:8" ht="12.75">
      <c r="A19" s="47"/>
      <c r="B19" s="6" t="s">
        <v>58</v>
      </c>
      <c r="C19" s="23">
        <v>0</v>
      </c>
      <c r="D19" s="23">
        <f>90000+7500</f>
        <v>97500</v>
      </c>
      <c r="E19" s="23">
        <v>74904</v>
      </c>
      <c r="F19" s="23">
        <v>74904</v>
      </c>
      <c r="G19" s="30">
        <f>E19/D19%</f>
        <v>76.82461538461538</v>
      </c>
      <c r="H19" s="39"/>
    </row>
    <row r="20" spans="1:7" ht="12.75">
      <c r="A20" s="48"/>
      <c r="B20" s="6" t="s">
        <v>59</v>
      </c>
      <c r="C20" s="23">
        <v>0</v>
      </c>
      <c r="D20" s="23">
        <v>90000</v>
      </c>
      <c r="E20" s="23">
        <v>68076</v>
      </c>
      <c r="F20" s="23">
        <v>68076</v>
      </c>
      <c r="G20" s="30">
        <f>E20/D20%</f>
        <v>75.64</v>
      </c>
    </row>
    <row r="21" spans="1:7" ht="12.75">
      <c r="A21" s="20" t="s">
        <v>28</v>
      </c>
      <c r="B21" s="21" t="s">
        <v>29</v>
      </c>
      <c r="C21" s="24">
        <f>C22+C23+C24</f>
        <v>25595919</v>
      </c>
      <c r="D21" s="24">
        <f>D22+D23+D24</f>
        <v>25980123</v>
      </c>
      <c r="E21" s="24">
        <f>E22+E23+E24</f>
        <v>25980123</v>
      </c>
      <c r="F21" s="24">
        <f>F22+F23+F24</f>
        <v>26035551</v>
      </c>
      <c r="G21" s="31">
        <f t="shared" si="0"/>
        <v>100</v>
      </c>
    </row>
    <row r="22" spans="1:7" ht="12.75">
      <c r="A22" s="44"/>
      <c r="B22" s="6" t="s">
        <v>30</v>
      </c>
      <c r="C22" s="23">
        <v>17675087</v>
      </c>
      <c r="D22" s="23">
        <v>18059291</v>
      </c>
      <c r="E22" s="23">
        <v>18059291</v>
      </c>
      <c r="F22" s="23">
        <v>18114719</v>
      </c>
      <c r="G22" s="30">
        <f t="shared" si="0"/>
        <v>100</v>
      </c>
    </row>
    <row r="23" spans="1:7" ht="12.75">
      <c r="A23" s="44"/>
      <c r="B23" s="6" t="s">
        <v>31</v>
      </c>
      <c r="C23" s="23">
        <v>2200160</v>
      </c>
      <c r="D23" s="23">
        <v>2200160</v>
      </c>
      <c r="E23" s="23">
        <v>2200160</v>
      </c>
      <c r="F23" s="23">
        <v>2200160</v>
      </c>
      <c r="G23" s="30">
        <f>E23/D23%</f>
        <v>100</v>
      </c>
    </row>
    <row r="24" spans="1:7" ht="12.75">
      <c r="A24" s="44"/>
      <c r="B24" s="6" t="s">
        <v>32</v>
      </c>
      <c r="C24" s="23">
        <v>5720672</v>
      </c>
      <c r="D24" s="23">
        <v>5720672</v>
      </c>
      <c r="E24" s="23">
        <v>5720672</v>
      </c>
      <c r="F24" s="23">
        <v>5720672</v>
      </c>
      <c r="G24" s="30">
        <f t="shared" si="0"/>
        <v>100</v>
      </c>
    </row>
    <row r="25" spans="1:7" ht="38.25">
      <c r="A25" s="42" t="s">
        <v>36</v>
      </c>
      <c r="B25" s="21" t="s">
        <v>0</v>
      </c>
      <c r="C25" s="36" t="s">
        <v>1</v>
      </c>
      <c r="D25" s="36" t="s">
        <v>37</v>
      </c>
      <c r="E25" s="36" t="s">
        <v>38</v>
      </c>
      <c r="F25" s="36" t="s">
        <v>46</v>
      </c>
      <c r="G25" s="31" t="s">
        <v>51</v>
      </c>
    </row>
    <row r="26" spans="1:8" ht="12.75">
      <c r="A26" s="17" t="s">
        <v>6</v>
      </c>
      <c r="B26" s="32" t="s">
        <v>35</v>
      </c>
      <c r="C26" s="33">
        <f>C27+C30</f>
        <v>46200406</v>
      </c>
      <c r="D26" s="33">
        <f>D27+D30</f>
        <v>49012306</v>
      </c>
      <c r="E26" s="33">
        <f>E27+E30</f>
        <v>46856877.900000006</v>
      </c>
      <c r="F26" s="33">
        <f>F29+F30</f>
        <v>2575169.39</v>
      </c>
      <c r="G26" s="34">
        <f>E26/D26%</f>
        <v>95.60227160093224</v>
      </c>
      <c r="H26" s="39"/>
    </row>
    <row r="27" spans="1:7" ht="12.75">
      <c r="A27" s="17" t="s">
        <v>52</v>
      </c>
      <c r="B27" s="18" t="s">
        <v>55</v>
      </c>
      <c r="C27" s="33">
        <f>C29</f>
        <v>5416011</v>
      </c>
      <c r="D27" s="33">
        <f>D29</f>
        <v>6867794</v>
      </c>
      <c r="E27" s="33">
        <f>E29</f>
        <v>6037654.89</v>
      </c>
      <c r="F27" s="33">
        <v>0</v>
      </c>
      <c r="G27" s="34">
        <f>E27/D27%</f>
        <v>87.91257993469226</v>
      </c>
    </row>
    <row r="28" spans="1:7" ht="12.75" hidden="1">
      <c r="A28" s="2"/>
      <c r="B28" s="2"/>
      <c r="C28" s="22"/>
      <c r="D28" s="22"/>
      <c r="E28" s="22"/>
      <c r="F28" s="22"/>
      <c r="G28" s="29"/>
    </row>
    <row r="29" spans="1:7" ht="12.75">
      <c r="A29" s="2"/>
      <c r="B29" s="2" t="s">
        <v>39</v>
      </c>
      <c r="C29" s="22">
        <v>5416011</v>
      </c>
      <c r="D29" s="22">
        <v>6867794</v>
      </c>
      <c r="E29" s="22">
        <v>6037654.89</v>
      </c>
      <c r="F29" s="22">
        <v>0</v>
      </c>
      <c r="G29" s="29">
        <f aca="true" t="shared" si="1" ref="G29:G35">E29/D29%</f>
        <v>87.91257993469226</v>
      </c>
    </row>
    <row r="30" spans="1:8" ht="12.75">
      <c r="A30" s="20" t="s">
        <v>40</v>
      </c>
      <c r="B30" s="20" t="s">
        <v>41</v>
      </c>
      <c r="C30" s="24">
        <v>40784395</v>
      </c>
      <c r="D30" s="24">
        <f>D31+D32+D33+D34+D35</f>
        <v>42144512</v>
      </c>
      <c r="E30" s="24">
        <f>E31+E32+E33+E34+E35</f>
        <v>40819223.010000005</v>
      </c>
      <c r="F30" s="24">
        <f>F31+F35</f>
        <v>2575169.39</v>
      </c>
      <c r="G30" s="31">
        <f t="shared" si="1"/>
        <v>96.85536994710013</v>
      </c>
      <c r="H30" s="39"/>
    </row>
    <row r="31" spans="1:8" ht="38.25">
      <c r="A31" s="46"/>
      <c r="B31" s="43" t="s">
        <v>60</v>
      </c>
      <c r="C31" s="23">
        <v>25990953</v>
      </c>
      <c r="D31" s="23">
        <f>19951198+89417+1465874+2052473+173233+174010+62860+428270+3257692+474789+1928070</f>
        <v>30057886</v>
      </c>
      <c r="E31" s="23">
        <f>19840163.2+89416.91+1462595.92+2052473.11+173233.84+174009.74+62860+335827.53+3214834.43+457797.6+1928070</f>
        <v>29791282.28</v>
      </c>
      <c r="F31" s="23">
        <f>278997+1480884.69+162399.55+4062.58+247829.17+54382.4</f>
        <v>2228555.39</v>
      </c>
      <c r="G31" s="30">
        <f t="shared" si="1"/>
        <v>99.11303236694691</v>
      </c>
      <c r="H31" s="39"/>
    </row>
    <row r="32" spans="1:7" ht="12.75">
      <c r="A32" s="47"/>
      <c r="B32" s="5" t="s">
        <v>42</v>
      </c>
      <c r="C32" s="23">
        <v>716100</v>
      </c>
      <c r="D32" s="23">
        <v>579400</v>
      </c>
      <c r="E32" s="23">
        <v>562210.78</v>
      </c>
      <c r="F32" s="7">
        <v>0</v>
      </c>
      <c r="G32" s="30">
        <f t="shared" si="1"/>
        <v>97.03327235070763</v>
      </c>
    </row>
    <row r="33" spans="1:7" ht="25.5">
      <c r="A33" s="47"/>
      <c r="B33" s="35" t="s">
        <v>43</v>
      </c>
      <c r="C33" s="22">
        <v>1004900</v>
      </c>
      <c r="D33" s="22">
        <v>173600</v>
      </c>
      <c r="E33" s="16">
        <v>0</v>
      </c>
      <c r="F33" s="16">
        <v>0</v>
      </c>
      <c r="G33" s="29">
        <v>0</v>
      </c>
    </row>
    <row r="34" spans="1:7" ht="12.75">
      <c r="A34" s="47"/>
      <c r="B34" s="35" t="s">
        <v>44</v>
      </c>
      <c r="C34" s="22">
        <v>1253455</v>
      </c>
      <c r="D34" s="22">
        <f>2820+985005+143270+77500+1067800+115131</f>
        <v>2391526</v>
      </c>
      <c r="E34" s="22">
        <f>2782.15+911085.94+137674.86+77500+538702</f>
        <v>1667744.95</v>
      </c>
      <c r="F34" s="16">
        <v>0</v>
      </c>
      <c r="G34" s="29">
        <f t="shared" si="1"/>
        <v>69.73559768950871</v>
      </c>
    </row>
    <row r="35" spans="1:8" ht="12.75">
      <c r="A35" s="48"/>
      <c r="B35" s="35" t="s">
        <v>45</v>
      </c>
      <c r="C35" s="22">
        <f>C30-C31-C32-C33-C34</f>
        <v>11818987</v>
      </c>
      <c r="D35" s="22">
        <v>8942100</v>
      </c>
      <c r="E35" s="22">
        <v>8797985</v>
      </c>
      <c r="F35" s="22">
        <v>346614</v>
      </c>
      <c r="G35" s="29">
        <f t="shared" si="1"/>
        <v>98.38835396607061</v>
      </c>
      <c r="H35" s="39"/>
    </row>
    <row r="36" spans="1:7" ht="25.5">
      <c r="A36" s="17" t="s">
        <v>7</v>
      </c>
      <c r="B36" s="32" t="s">
        <v>50</v>
      </c>
      <c r="C36" s="33">
        <f>C5-C26</f>
        <v>-5180880</v>
      </c>
      <c r="D36" s="33">
        <f>D5-D26</f>
        <v>-2800000</v>
      </c>
      <c r="E36" s="33">
        <f>E5-E26</f>
        <v>-241929.90000000596</v>
      </c>
      <c r="F36" s="38">
        <v>0</v>
      </c>
      <c r="G36" s="34">
        <f>E36/D36%</f>
        <v>8.640353571428784</v>
      </c>
    </row>
    <row r="37" spans="1:7" ht="12.75">
      <c r="A37" s="17" t="s">
        <v>8</v>
      </c>
      <c r="B37" s="17" t="s">
        <v>9</v>
      </c>
      <c r="C37" s="33">
        <f>C38-C41</f>
        <v>5180880</v>
      </c>
      <c r="D37" s="33">
        <f>D38-D41</f>
        <v>2800000</v>
      </c>
      <c r="E37" s="33">
        <f>E38-E41</f>
        <v>2858877</v>
      </c>
      <c r="F37" s="38">
        <v>0</v>
      </c>
      <c r="G37" s="34">
        <f>E37/D37%</f>
        <v>102.10275</v>
      </c>
    </row>
    <row r="38" spans="1:7" ht="12.75">
      <c r="A38" s="17" t="s">
        <v>10</v>
      </c>
      <c r="B38" s="37" t="s">
        <v>47</v>
      </c>
      <c r="C38" s="33">
        <f>C39+C40</f>
        <v>7345880</v>
      </c>
      <c r="D38" s="33">
        <f>D39+D40</f>
        <v>4965000</v>
      </c>
      <c r="E38" s="33">
        <f>E39+E40</f>
        <v>5023877</v>
      </c>
      <c r="F38" s="38">
        <v>0</v>
      </c>
      <c r="G38" s="34">
        <f>E38/D38*100</f>
        <v>101.18584088620341</v>
      </c>
    </row>
    <row r="39" spans="1:7" ht="12.75">
      <c r="A39" s="46"/>
      <c r="B39" s="12" t="s">
        <v>48</v>
      </c>
      <c r="C39" s="22">
        <v>5180880</v>
      </c>
      <c r="D39" s="22">
        <v>2800000</v>
      </c>
      <c r="E39" s="22">
        <v>2800000</v>
      </c>
      <c r="F39" s="16">
        <v>0</v>
      </c>
      <c r="G39" s="29">
        <f>E39/D39%</f>
        <v>100</v>
      </c>
    </row>
    <row r="40" spans="1:7" ht="12.75">
      <c r="A40" s="49"/>
      <c r="B40" s="12" t="s">
        <v>49</v>
      </c>
      <c r="C40" s="22">
        <v>2165000</v>
      </c>
      <c r="D40" s="22">
        <v>2165000</v>
      </c>
      <c r="E40" s="22">
        <v>2223877</v>
      </c>
      <c r="F40" s="16">
        <v>0</v>
      </c>
      <c r="G40" s="29">
        <f>E40/D40%</f>
        <v>102.71949191685913</v>
      </c>
    </row>
    <row r="41" spans="1:7" ht="12.75">
      <c r="A41" s="17" t="s">
        <v>11</v>
      </c>
      <c r="B41" s="37" t="s">
        <v>4</v>
      </c>
      <c r="C41" s="33">
        <v>2165000</v>
      </c>
      <c r="D41" s="33">
        <v>2165000</v>
      </c>
      <c r="E41" s="33">
        <v>2165000</v>
      </c>
      <c r="F41" s="38">
        <v>0</v>
      </c>
      <c r="G41" s="34">
        <f>E41/D41*100</f>
        <v>100</v>
      </c>
    </row>
    <row r="42" spans="1:7" ht="12.75">
      <c r="A42" s="9"/>
      <c r="B42" s="9" t="s">
        <v>13</v>
      </c>
      <c r="C42" s="9"/>
      <c r="D42" s="9"/>
      <c r="E42" s="45" t="s">
        <v>12</v>
      </c>
      <c r="F42" s="45"/>
      <c r="G42" s="45"/>
    </row>
    <row r="43" spans="1:7" ht="12.75">
      <c r="A43" s="9"/>
      <c r="B43" s="41" t="s">
        <v>57</v>
      </c>
      <c r="C43" s="9"/>
      <c r="D43" s="9"/>
      <c r="E43" s="40" t="s">
        <v>15</v>
      </c>
      <c r="F43" s="10"/>
      <c r="G43" s="10"/>
    </row>
    <row r="44" spans="1:7" ht="12.75">
      <c r="A44" s="9"/>
      <c r="B44" s="9" t="s">
        <v>14</v>
      </c>
      <c r="C44" s="9"/>
      <c r="D44" s="9"/>
      <c r="E44" s="45" t="s">
        <v>62</v>
      </c>
      <c r="F44" s="45"/>
      <c r="G44" s="45"/>
    </row>
    <row r="45" spans="2:4" ht="12.75">
      <c r="B45" s="39"/>
      <c r="C45" s="39"/>
      <c r="D45" s="39"/>
    </row>
  </sheetData>
  <mergeCells count="9">
    <mergeCell ref="B1:G1"/>
    <mergeCell ref="B2:G2"/>
    <mergeCell ref="A7:A11"/>
    <mergeCell ref="A13:A20"/>
    <mergeCell ref="A22:A24"/>
    <mergeCell ref="E44:G44"/>
    <mergeCell ref="E42:G42"/>
    <mergeCell ref="A31:A35"/>
    <mergeCell ref="A39:A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Budżet</dc:creator>
  <cp:keywords/>
  <dc:description/>
  <cp:lastModifiedBy>SP w Sierpcu</cp:lastModifiedBy>
  <cp:lastPrinted>2011-02-03T09:11:54Z</cp:lastPrinted>
  <dcterms:created xsi:type="dcterms:W3CDTF">2006-07-31T11:17:15Z</dcterms:created>
  <dcterms:modified xsi:type="dcterms:W3CDTF">2011-03-03T07:45:33Z</dcterms:modified>
  <cp:category/>
  <cp:version/>
  <cp:contentType/>
  <cp:contentStatus/>
</cp:coreProperties>
</file>