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<sst xmlns="http://schemas.openxmlformats.org/spreadsheetml/2006/main" count="67" uniqueCount="64">
  <si>
    <t>Wyszczególnienie</t>
  </si>
  <si>
    <t>Plan wg uchwały budżetowej</t>
  </si>
  <si>
    <t>Plan po zmianach</t>
  </si>
  <si>
    <t>DOCHODY</t>
  </si>
  <si>
    <t>ROZCHODY (spłata kredytu)</t>
  </si>
  <si>
    <t>Poz.</t>
  </si>
  <si>
    <t>B</t>
  </si>
  <si>
    <t>C</t>
  </si>
  <si>
    <t>D</t>
  </si>
  <si>
    <t>FINANSOWANIE ( D1 - D2 )</t>
  </si>
  <si>
    <t>D1</t>
  </si>
  <si>
    <t>D2</t>
  </si>
  <si>
    <t>Starosta Sierpecki</t>
  </si>
  <si>
    <t>Skarbnik Powiatu</t>
  </si>
  <si>
    <t>Stanisław Pijankowski</t>
  </si>
  <si>
    <t xml:space="preserve">     ( - )</t>
  </si>
  <si>
    <t>A.</t>
  </si>
  <si>
    <t>Dochody własne z tego:</t>
  </si>
  <si>
    <t>podatek dochodowy od osób fizycznych</t>
  </si>
  <si>
    <t>podatek dochodowy od osób prawnych</t>
  </si>
  <si>
    <t>dochody z mienia powiatu</t>
  </si>
  <si>
    <t>pozostałe dochody</t>
  </si>
  <si>
    <t>A2</t>
  </si>
  <si>
    <t>Dotacje celowe z tego:</t>
  </si>
  <si>
    <t>na zadania z zakresu administracji rządowej</t>
  </si>
  <si>
    <t>w tym inwestycyjne</t>
  </si>
  <si>
    <t>na zadania własne</t>
  </si>
  <si>
    <t>na zadania realizowane na podstawie porozumień między jst</t>
  </si>
  <si>
    <t>A3</t>
  </si>
  <si>
    <t>Subwencje ogólne z tego:</t>
  </si>
  <si>
    <t>część oświatowa</t>
  </si>
  <si>
    <t>część równoważąca</t>
  </si>
  <si>
    <t>część wyrównawcza</t>
  </si>
  <si>
    <t>Dochody wykonane</t>
  </si>
  <si>
    <t>Dochody otrzymane</t>
  </si>
  <si>
    <t>WYDATKI OGÓŁEM  z tego</t>
  </si>
  <si>
    <t>Poz</t>
  </si>
  <si>
    <t>Plan po zmiananch</t>
  </si>
  <si>
    <t>Wydatki wykonane</t>
  </si>
  <si>
    <t>w tym: na inwestycje</t>
  </si>
  <si>
    <t xml:space="preserve">B2 </t>
  </si>
  <si>
    <t>Wydatki bieżące z tego:</t>
  </si>
  <si>
    <t>wydatki na wynagrodzenia</t>
  </si>
  <si>
    <t>pochodne od wynagrodzeń</t>
  </si>
  <si>
    <t>wydatki na obsługę długu</t>
  </si>
  <si>
    <t>wydatki z tytułu udzielonych gwarancji</t>
  </si>
  <si>
    <t>dotacje</t>
  </si>
  <si>
    <t>pozostałe wydatki</t>
  </si>
  <si>
    <t>Zobowiązania</t>
  </si>
  <si>
    <t>PRZYCHODY OGÓŁEM</t>
  </si>
  <si>
    <t>z tego: kredyty bankowe</t>
  </si>
  <si>
    <t>inne żródła</t>
  </si>
  <si>
    <t>DEFICYT/NADWYŻKA BUDŻETU ( A - B )</t>
  </si>
  <si>
    <t>% 5:4</t>
  </si>
  <si>
    <t>B1</t>
  </si>
  <si>
    <t>A1</t>
  </si>
  <si>
    <t xml:space="preserve">Kwartalna informacja o wykonaniu budżetu Powiatu Sierpeckiego za okres od 1 stycznia do 30 czerwca 2007 roku </t>
  </si>
  <si>
    <t>Wydatki majątkowe</t>
  </si>
  <si>
    <t>% wykonania              5:4</t>
  </si>
  <si>
    <t>Paweł Kaźmierczak</t>
  </si>
  <si>
    <t xml:space="preserve">              ( - )      </t>
  </si>
  <si>
    <t>za okres od 1 stycznia do 31 grudnia 2008 roku.</t>
  </si>
  <si>
    <t xml:space="preserve">dotacje z funduszy celowych </t>
  </si>
  <si>
    <t>w tym : inwestycyjne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</si>
</sst>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">
    <font>
      <sz val="10"/>
      <name val="Arial CE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left" wrapText="1"/>
    </xf>
    <xf numFmtId="3" fontId="2" fillId="0" borderId="2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left"/>
    </xf>
    <xf numFmtId="3" fontId="3" fillId="0" borderId="3" xfId="0" applyNumberFormat="1" applyFont="1" applyBorder="1" applyAlignment="1">
      <alignment/>
    </xf>
    <xf numFmtId="3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left" wrapText="1"/>
    </xf>
    <xf numFmtId="3" fontId="3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wrapText="1"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 horizontal="center" wrapText="1"/>
    </xf>
    <xf numFmtId="0" fontId="3" fillId="0" borderId="1" xfId="0" applyFont="1" applyFill="1" applyBorder="1" applyAlignment="1">
      <alignment/>
    </xf>
    <xf numFmtId="3" fontId="3" fillId="0" borderId="1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>
      <selection activeCell="C56" sqref="C55:C56"/>
    </sheetView>
  </sheetViews>
  <sheetFormatPr defaultColWidth="9.00390625" defaultRowHeight="12.75"/>
  <cols>
    <col min="1" max="1" width="3.125" style="0" customWidth="1"/>
    <col min="2" max="2" width="24.25390625" style="0" customWidth="1"/>
    <col min="3" max="3" width="12.625" style="0" customWidth="1"/>
    <col min="4" max="4" width="12.125" style="0" customWidth="1"/>
    <col min="5" max="6" width="11.375" style="0" customWidth="1"/>
    <col min="7" max="7" width="8.00390625" style="0" customWidth="1"/>
  </cols>
  <sheetData>
    <row r="1" spans="2:7" ht="18.75" customHeight="1">
      <c r="B1" s="44" t="s">
        <v>56</v>
      </c>
      <c r="C1" s="44"/>
      <c r="D1" s="44"/>
      <c r="E1" s="44"/>
      <c r="F1" s="44"/>
      <c r="G1" s="44"/>
    </row>
    <row r="2" spans="2:7" ht="18.75">
      <c r="B2" s="45" t="s">
        <v>61</v>
      </c>
      <c r="C2" s="45"/>
      <c r="D2" s="45"/>
      <c r="E2" s="45"/>
      <c r="F2" s="45"/>
      <c r="G2" s="45"/>
    </row>
    <row r="3" spans="1:8" ht="51">
      <c r="A3" s="2" t="s">
        <v>5</v>
      </c>
      <c r="B3" s="3" t="s">
        <v>0</v>
      </c>
      <c r="C3" s="3" t="s">
        <v>1</v>
      </c>
      <c r="D3" s="3" t="s">
        <v>2</v>
      </c>
      <c r="E3" s="3" t="s">
        <v>33</v>
      </c>
      <c r="F3" s="3" t="s">
        <v>34</v>
      </c>
      <c r="G3" s="3" t="s">
        <v>58</v>
      </c>
      <c r="H3" s="1"/>
    </row>
    <row r="4" spans="1:8" ht="12.75">
      <c r="A4" s="4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1"/>
    </row>
    <row r="5" spans="1:7" ht="12.75">
      <c r="A5" s="13" t="s">
        <v>16</v>
      </c>
      <c r="B5" s="14" t="s">
        <v>3</v>
      </c>
      <c r="C5" s="15">
        <f>C6+C12+C20</f>
        <v>34769611</v>
      </c>
      <c r="D5" s="15">
        <f>D6+D12+D20</f>
        <v>41831640</v>
      </c>
      <c r="E5" s="15">
        <f>E6+E12+E20</f>
        <v>42080682</v>
      </c>
      <c r="F5" s="15">
        <f>F6+F12+F20</f>
        <v>42555607</v>
      </c>
      <c r="G5" s="25">
        <f>E5/D5%</f>
        <v>100.59534362028359</v>
      </c>
    </row>
    <row r="6" spans="1:7" ht="12.75" customHeight="1">
      <c r="A6" s="17" t="s">
        <v>55</v>
      </c>
      <c r="B6" s="18" t="s">
        <v>17</v>
      </c>
      <c r="C6" s="19">
        <f>C7+C9+C10+C11</f>
        <v>7354309</v>
      </c>
      <c r="D6" s="19">
        <f>D7+D9+D10+D11</f>
        <v>8758747</v>
      </c>
      <c r="E6" s="19">
        <f>E7+E9+E10+E11</f>
        <v>9315595</v>
      </c>
      <c r="F6" s="19">
        <f>F7+F9+F10+F11</f>
        <v>9647227</v>
      </c>
      <c r="G6" s="26">
        <f>E6/D6%</f>
        <v>106.35762170091225</v>
      </c>
    </row>
    <row r="7" spans="1:7" ht="23.25" customHeight="1">
      <c r="A7" s="46"/>
      <c r="B7" s="11" t="s">
        <v>18</v>
      </c>
      <c r="C7" s="8">
        <v>4131178</v>
      </c>
      <c r="D7" s="8">
        <v>4131178</v>
      </c>
      <c r="E7" s="8">
        <v>4581980</v>
      </c>
      <c r="F7" s="8">
        <v>4913461</v>
      </c>
      <c r="G7" s="27">
        <f>E7/D7%</f>
        <v>110.91219017916924</v>
      </c>
    </row>
    <row r="8" spans="1:7" ht="12.75" customHeight="1" hidden="1">
      <c r="A8" s="47"/>
      <c r="B8" s="11"/>
      <c r="C8" s="16"/>
      <c r="D8" s="16"/>
      <c r="E8" s="16"/>
      <c r="F8" s="16"/>
      <c r="G8" s="28"/>
    </row>
    <row r="9" spans="1:7" ht="25.5">
      <c r="A9" s="47"/>
      <c r="B9" s="11" t="s">
        <v>19</v>
      </c>
      <c r="C9" s="22">
        <v>125000</v>
      </c>
      <c r="D9" s="22">
        <v>125000</v>
      </c>
      <c r="E9" s="22">
        <v>99721</v>
      </c>
      <c r="F9" s="22">
        <v>99872</v>
      </c>
      <c r="G9" s="29">
        <f aca="true" t="shared" si="0" ref="G9:G23">E9/D9%</f>
        <v>79.7768</v>
      </c>
    </row>
    <row r="10" spans="1:7" ht="12.75">
      <c r="A10" s="47"/>
      <c r="B10" s="6" t="s">
        <v>20</v>
      </c>
      <c r="C10" s="23">
        <v>1354700</v>
      </c>
      <c r="D10" s="23">
        <f>4200+18350+43000+490+130000+30000+145000+535000+771710</f>
        <v>1677750</v>
      </c>
      <c r="E10" s="23">
        <v>1663341</v>
      </c>
      <c r="F10" s="23">
        <v>1663341</v>
      </c>
      <c r="G10" s="30">
        <f t="shared" si="0"/>
        <v>99.1411712114439</v>
      </c>
    </row>
    <row r="11" spans="1:7" ht="12.75">
      <c r="A11" s="48"/>
      <c r="B11" s="6" t="s">
        <v>21</v>
      </c>
      <c r="C11" s="23">
        <v>1743431</v>
      </c>
      <c r="D11" s="23">
        <v>2824819</v>
      </c>
      <c r="E11" s="23">
        <v>2970553</v>
      </c>
      <c r="F11" s="23">
        <v>2970553</v>
      </c>
      <c r="G11" s="30">
        <f t="shared" si="0"/>
        <v>105.15905620855709</v>
      </c>
    </row>
    <row r="12" spans="1:7" ht="12.75">
      <c r="A12" s="20" t="s">
        <v>22</v>
      </c>
      <c r="B12" s="21" t="s">
        <v>23</v>
      </c>
      <c r="C12" s="24">
        <f>C13+C15+C16</f>
        <v>7066459</v>
      </c>
      <c r="D12" s="24">
        <f>D13+D15+D16+D18</f>
        <v>11920356</v>
      </c>
      <c r="E12" s="24">
        <f>E13+E15+E16+E18</f>
        <v>11604662</v>
      </c>
      <c r="F12" s="24">
        <f>F13+F15+F16+F18</f>
        <v>11531516</v>
      </c>
      <c r="G12" s="31">
        <f t="shared" si="0"/>
        <v>97.35163949801499</v>
      </c>
    </row>
    <row r="13" spans="1:7" ht="25.5">
      <c r="A13" s="46"/>
      <c r="B13" s="6" t="s">
        <v>24</v>
      </c>
      <c r="C13" s="23">
        <v>6166855</v>
      </c>
      <c r="D13" s="23">
        <v>7192710</v>
      </c>
      <c r="E13" s="23">
        <v>7091242</v>
      </c>
      <c r="F13" s="23">
        <v>7109455</v>
      </c>
      <c r="G13" s="30">
        <f t="shared" si="0"/>
        <v>98.58929388227801</v>
      </c>
    </row>
    <row r="14" spans="1:7" ht="12.75">
      <c r="A14" s="49"/>
      <c r="B14" s="6" t="s">
        <v>25</v>
      </c>
      <c r="C14" s="23">
        <v>2440000</v>
      </c>
      <c r="D14" s="23">
        <v>2740000</v>
      </c>
      <c r="E14" s="23">
        <v>2740000</v>
      </c>
      <c r="F14" s="23">
        <v>2740000</v>
      </c>
      <c r="G14" s="30">
        <f t="shared" si="0"/>
        <v>100</v>
      </c>
    </row>
    <row r="15" spans="1:7" ht="12.75">
      <c r="A15" s="49"/>
      <c r="B15" s="6" t="s">
        <v>26</v>
      </c>
      <c r="C15" s="23">
        <v>879840</v>
      </c>
      <c r="D15" s="23">
        <v>1172645</v>
      </c>
      <c r="E15" s="23">
        <v>1172645</v>
      </c>
      <c r="F15" s="23">
        <v>1172645</v>
      </c>
      <c r="G15" s="30">
        <f t="shared" si="0"/>
        <v>100</v>
      </c>
    </row>
    <row r="16" spans="1:7" ht="36.75" customHeight="1">
      <c r="A16" s="49"/>
      <c r="B16" s="6" t="s">
        <v>27</v>
      </c>
      <c r="C16" s="23">
        <v>19764</v>
      </c>
      <c r="D16" s="23">
        <v>3263479</v>
      </c>
      <c r="E16" s="23">
        <v>3081753</v>
      </c>
      <c r="F16" s="23">
        <v>2996394</v>
      </c>
      <c r="G16" s="30">
        <f t="shared" si="0"/>
        <v>94.43152537522073</v>
      </c>
    </row>
    <row r="17" spans="1:7" ht="12.75">
      <c r="A17" s="50"/>
      <c r="B17" s="6" t="s">
        <v>25</v>
      </c>
      <c r="C17" s="23"/>
      <c r="D17" s="23">
        <v>3196085</v>
      </c>
      <c r="E17" s="23">
        <v>3081753</v>
      </c>
      <c r="F17" s="23">
        <v>1544022.79</v>
      </c>
      <c r="G17" s="30">
        <f t="shared" si="0"/>
        <v>96.42274845631452</v>
      </c>
    </row>
    <row r="18" spans="1:7" ht="12.75">
      <c r="A18" s="43"/>
      <c r="B18" s="6" t="s">
        <v>62</v>
      </c>
      <c r="C18" s="23">
        <v>0</v>
      </c>
      <c r="D18" s="23">
        <v>291522</v>
      </c>
      <c r="E18" s="23">
        <v>259022</v>
      </c>
      <c r="F18" s="23">
        <v>253022</v>
      </c>
      <c r="G18" s="30">
        <f t="shared" si="0"/>
        <v>88.85161325731849</v>
      </c>
    </row>
    <row r="19" spans="1:7" ht="12.75">
      <c r="A19" s="43"/>
      <c r="B19" s="6" t="s">
        <v>63</v>
      </c>
      <c r="C19" s="23"/>
      <c r="D19" s="23">
        <v>230000</v>
      </c>
      <c r="E19" s="23">
        <v>197500</v>
      </c>
      <c r="F19" s="23">
        <v>197500</v>
      </c>
      <c r="G19" s="30">
        <f t="shared" si="0"/>
        <v>85.8695652173913</v>
      </c>
    </row>
    <row r="20" spans="1:7" ht="12.75">
      <c r="A20" s="20" t="s">
        <v>28</v>
      </c>
      <c r="B20" s="21" t="s">
        <v>29</v>
      </c>
      <c r="C20" s="24">
        <f>C21+C22+C23</f>
        <v>20348843</v>
      </c>
      <c r="D20" s="24">
        <f>D21+D22+D23</f>
        <v>21152537</v>
      </c>
      <c r="E20" s="24">
        <f>E21+E22+E23</f>
        <v>21160425</v>
      </c>
      <c r="F20" s="24">
        <f>F21+F22+F23</f>
        <v>21376864</v>
      </c>
      <c r="G20" s="31">
        <f t="shared" si="0"/>
        <v>100.03729103511318</v>
      </c>
    </row>
    <row r="21" spans="1:7" ht="12.75">
      <c r="A21" s="46"/>
      <c r="B21" s="6" t="s">
        <v>30</v>
      </c>
      <c r="C21" s="23">
        <v>15001214</v>
      </c>
      <c r="D21" s="23">
        <v>15801884</v>
      </c>
      <c r="E21" s="23">
        <v>15809772</v>
      </c>
      <c r="F21" s="23">
        <v>16026211</v>
      </c>
      <c r="G21" s="30">
        <f t="shared" si="0"/>
        <v>100.0499180983736</v>
      </c>
    </row>
    <row r="22" spans="1:7" ht="12.75">
      <c r="A22" s="49"/>
      <c r="B22" s="6" t="s">
        <v>31</v>
      </c>
      <c r="C22" s="23">
        <v>1676472</v>
      </c>
      <c r="D22" s="23">
        <v>1679496</v>
      </c>
      <c r="E22" s="23">
        <v>1679496</v>
      </c>
      <c r="F22" s="23">
        <v>1679496</v>
      </c>
      <c r="G22" s="30">
        <f t="shared" si="0"/>
        <v>100</v>
      </c>
    </row>
    <row r="23" spans="1:7" ht="12.75">
      <c r="A23" s="49"/>
      <c r="B23" s="6" t="s">
        <v>32</v>
      </c>
      <c r="C23" s="23">
        <v>3671157</v>
      </c>
      <c r="D23" s="23">
        <v>3671157</v>
      </c>
      <c r="E23" s="23">
        <v>3671157</v>
      </c>
      <c r="F23" s="23">
        <v>3671157</v>
      </c>
      <c r="G23" s="30">
        <f t="shared" si="0"/>
        <v>100</v>
      </c>
    </row>
    <row r="24" spans="1:7" ht="38.25">
      <c r="A24" s="36" t="s">
        <v>36</v>
      </c>
      <c r="B24" s="21" t="s">
        <v>0</v>
      </c>
      <c r="C24" s="37" t="s">
        <v>1</v>
      </c>
      <c r="D24" s="37" t="s">
        <v>37</v>
      </c>
      <c r="E24" s="37" t="s">
        <v>38</v>
      </c>
      <c r="F24" s="37" t="s">
        <v>48</v>
      </c>
      <c r="G24" s="31" t="s">
        <v>53</v>
      </c>
    </row>
    <row r="25" spans="1:7" ht="12.75">
      <c r="A25" s="17" t="s">
        <v>6</v>
      </c>
      <c r="B25" s="32" t="s">
        <v>35</v>
      </c>
      <c r="C25" s="33">
        <f>C26+C29</f>
        <v>39869611</v>
      </c>
      <c r="D25" s="33">
        <f>D26+D29</f>
        <v>46931640</v>
      </c>
      <c r="E25" s="33">
        <f>E26+E29</f>
        <v>45454376</v>
      </c>
      <c r="F25" s="33">
        <f>F26+F29</f>
        <v>2068698</v>
      </c>
      <c r="G25" s="34">
        <f>E25/D25%</f>
        <v>96.85230688720871</v>
      </c>
    </row>
    <row r="26" spans="1:7" ht="12.75">
      <c r="A26" s="17" t="s">
        <v>54</v>
      </c>
      <c r="B26" s="18" t="s">
        <v>57</v>
      </c>
      <c r="C26" s="33">
        <v>7580000</v>
      </c>
      <c r="D26" s="33">
        <f>D28</f>
        <v>12368353</v>
      </c>
      <c r="E26" s="33">
        <f>E28</f>
        <v>11954247</v>
      </c>
      <c r="F26" s="33">
        <v>0</v>
      </c>
      <c r="G26" s="34">
        <f>E26/D26%</f>
        <v>96.6518905144444</v>
      </c>
    </row>
    <row r="27" spans="1:7" ht="12.75" hidden="1">
      <c r="A27" s="2"/>
      <c r="B27" s="2"/>
      <c r="C27" s="22"/>
      <c r="D27" s="22"/>
      <c r="E27" s="22"/>
      <c r="F27" s="22"/>
      <c r="G27" s="29"/>
    </row>
    <row r="28" spans="1:7" ht="12.75">
      <c r="A28" s="2"/>
      <c r="B28" s="2" t="s">
        <v>39</v>
      </c>
      <c r="C28" s="22">
        <v>7580000</v>
      </c>
      <c r="D28" s="22">
        <v>12368353</v>
      </c>
      <c r="E28" s="22">
        <v>11954247</v>
      </c>
      <c r="F28" s="22">
        <v>0</v>
      </c>
      <c r="G28" s="29">
        <f aca="true" t="shared" si="1" ref="G28:G34">E28/D28%</f>
        <v>96.6518905144444</v>
      </c>
    </row>
    <row r="29" spans="1:7" ht="12.75">
      <c r="A29" s="20" t="s">
        <v>40</v>
      </c>
      <c r="B29" s="20" t="s">
        <v>41</v>
      </c>
      <c r="C29" s="24">
        <v>32289611</v>
      </c>
      <c r="D29" s="24">
        <f>D30+D31+D32+D33+D34+D35</f>
        <v>34563287</v>
      </c>
      <c r="E29" s="24">
        <f>E30+E31+E32+E33+E34+E35</f>
        <v>33500129</v>
      </c>
      <c r="F29" s="24">
        <v>2068698</v>
      </c>
      <c r="G29" s="31">
        <f t="shared" si="1"/>
        <v>96.92402519471021</v>
      </c>
    </row>
    <row r="30" spans="1:7" ht="12.75">
      <c r="A30" s="46"/>
      <c r="B30" s="5" t="s">
        <v>42</v>
      </c>
      <c r="C30" s="23">
        <v>17599458</v>
      </c>
      <c r="D30" s="23">
        <v>19659741</v>
      </c>
      <c r="E30" s="23">
        <v>19448039</v>
      </c>
      <c r="F30" s="23">
        <v>1652822</v>
      </c>
      <c r="G30" s="30">
        <f t="shared" si="1"/>
        <v>98.92316994410048</v>
      </c>
    </row>
    <row r="31" spans="1:7" ht="12.75">
      <c r="A31" s="47"/>
      <c r="B31" s="5" t="s">
        <v>43</v>
      </c>
      <c r="C31" s="23">
        <v>2853738</v>
      </c>
      <c r="D31" s="23">
        <v>3043651</v>
      </c>
      <c r="E31" s="23">
        <v>2990161</v>
      </c>
      <c r="F31" s="23">
        <v>374109</v>
      </c>
      <c r="G31" s="30">
        <f t="shared" si="1"/>
        <v>98.2425711752103</v>
      </c>
    </row>
    <row r="32" spans="1:7" ht="12.75">
      <c r="A32" s="47"/>
      <c r="B32" s="5" t="s">
        <v>44</v>
      </c>
      <c r="C32" s="23">
        <v>386100</v>
      </c>
      <c r="D32" s="23">
        <v>431100</v>
      </c>
      <c r="E32" s="23">
        <v>429797</v>
      </c>
      <c r="F32" s="7">
        <v>0</v>
      </c>
      <c r="G32" s="30">
        <f t="shared" si="1"/>
        <v>99.69774994200881</v>
      </c>
    </row>
    <row r="33" spans="1:7" ht="25.5">
      <c r="A33" s="47"/>
      <c r="B33" s="35" t="s">
        <v>45</v>
      </c>
      <c r="C33" s="22">
        <v>519100</v>
      </c>
      <c r="D33" s="22">
        <v>41900</v>
      </c>
      <c r="E33" s="16">
        <v>0</v>
      </c>
      <c r="F33" s="16">
        <v>0</v>
      </c>
      <c r="G33" s="29">
        <f t="shared" si="1"/>
        <v>0</v>
      </c>
    </row>
    <row r="34" spans="1:7" ht="12.75">
      <c r="A34" s="47"/>
      <c r="B34" s="35" t="s">
        <v>46</v>
      </c>
      <c r="C34" s="22">
        <v>1255669</v>
      </c>
      <c r="D34" s="22">
        <f>282014+100000+644861+982139</f>
        <v>2009014</v>
      </c>
      <c r="E34" s="22">
        <v>1823277</v>
      </c>
      <c r="F34" s="16">
        <v>0</v>
      </c>
      <c r="G34" s="29">
        <f t="shared" si="1"/>
        <v>90.75481803511573</v>
      </c>
    </row>
    <row r="35" spans="1:7" ht="12.75">
      <c r="A35" s="48"/>
      <c r="B35" s="35" t="s">
        <v>47</v>
      </c>
      <c r="C35" s="22">
        <f>C29-C30-C31-C32-C33-C34</f>
        <v>9675546</v>
      </c>
      <c r="D35" s="22">
        <v>9377881</v>
      </c>
      <c r="E35" s="22">
        <v>8808855</v>
      </c>
      <c r="F35" s="22">
        <v>315346</v>
      </c>
      <c r="G35" s="29"/>
    </row>
    <row r="36" spans="1:7" ht="25.5">
      <c r="A36" s="17" t="s">
        <v>7</v>
      </c>
      <c r="B36" s="32" t="s">
        <v>52</v>
      </c>
      <c r="C36" s="33">
        <f>C5-C25</f>
        <v>-5100000</v>
      </c>
      <c r="D36" s="33">
        <f>D5-D25</f>
        <v>-5100000</v>
      </c>
      <c r="E36" s="33">
        <f>E5-E25</f>
        <v>-3373694</v>
      </c>
      <c r="F36" s="39">
        <v>0</v>
      </c>
      <c r="G36" s="34">
        <f>E36/D36%</f>
        <v>66.15086274509804</v>
      </c>
    </row>
    <row r="37" spans="1:7" ht="12.75">
      <c r="A37" s="17" t="s">
        <v>8</v>
      </c>
      <c r="B37" s="17" t="s">
        <v>9</v>
      </c>
      <c r="C37" s="33">
        <f>C38-C41</f>
        <v>5100000</v>
      </c>
      <c r="D37" s="33">
        <f>D38-D41</f>
        <v>5100000</v>
      </c>
      <c r="E37" s="33">
        <f>E38-E41</f>
        <v>5880176</v>
      </c>
      <c r="F37" s="39">
        <v>0</v>
      </c>
      <c r="G37" s="34">
        <f>E37/D37%</f>
        <v>115.29756862745099</v>
      </c>
    </row>
    <row r="38" spans="1:7" ht="12.75">
      <c r="A38" s="17" t="s">
        <v>10</v>
      </c>
      <c r="B38" s="38" t="s">
        <v>49</v>
      </c>
      <c r="C38" s="33">
        <f>C39</f>
        <v>6221000</v>
      </c>
      <c r="D38" s="33">
        <f>D39+D40</f>
        <v>6221000</v>
      </c>
      <c r="E38" s="33">
        <f>E39+E40</f>
        <v>7001176</v>
      </c>
      <c r="F38" s="39">
        <v>0</v>
      </c>
      <c r="G38" s="34">
        <f>E38/D38*100</f>
        <v>112.54100626908856</v>
      </c>
    </row>
    <row r="39" spans="1:7" ht="12.75">
      <c r="A39" s="46"/>
      <c r="B39" s="12" t="s">
        <v>50</v>
      </c>
      <c r="C39" s="22">
        <v>6221000</v>
      </c>
      <c r="D39" s="22">
        <v>6221000</v>
      </c>
      <c r="E39" s="22">
        <v>6221000</v>
      </c>
      <c r="F39" s="16">
        <v>0</v>
      </c>
      <c r="G39" s="29"/>
    </row>
    <row r="40" spans="1:7" ht="12.75">
      <c r="A40" s="50"/>
      <c r="B40" s="12" t="s">
        <v>51</v>
      </c>
      <c r="C40" s="22"/>
      <c r="D40" s="22"/>
      <c r="E40" s="22">
        <v>780176</v>
      </c>
      <c r="F40" s="16">
        <v>0</v>
      </c>
      <c r="G40" s="29"/>
    </row>
    <row r="41" spans="1:7" ht="12.75">
      <c r="A41" s="17" t="s">
        <v>11</v>
      </c>
      <c r="B41" s="38" t="s">
        <v>4</v>
      </c>
      <c r="C41" s="33">
        <v>1121000</v>
      </c>
      <c r="D41" s="33">
        <v>1121000</v>
      </c>
      <c r="E41" s="33">
        <v>1121000</v>
      </c>
      <c r="F41" s="39">
        <v>0</v>
      </c>
      <c r="G41" s="34">
        <f>E41/D41*100</f>
        <v>100</v>
      </c>
    </row>
    <row r="42" spans="1:7" ht="12.75">
      <c r="A42" s="9"/>
      <c r="B42" s="9"/>
      <c r="C42" s="9"/>
      <c r="D42" s="9"/>
      <c r="E42" s="9"/>
      <c r="F42" s="9"/>
      <c r="G42" s="9"/>
    </row>
    <row r="43" spans="1:7" ht="12.75">
      <c r="A43" s="9"/>
      <c r="B43" s="9" t="s">
        <v>13</v>
      </c>
      <c r="C43" s="9"/>
      <c r="D43" s="9"/>
      <c r="E43" s="51" t="s">
        <v>12</v>
      </c>
      <c r="F43" s="51"/>
      <c r="G43" s="51"/>
    </row>
    <row r="44" spans="1:7" ht="12.75">
      <c r="A44" s="9"/>
      <c r="B44" s="42" t="s">
        <v>60</v>
      </c>
      <c r="C44" s="9"/>
      <c r="D44" s="9"/>
      <c r="E44" s="41" t="s">
        <v>15</v>
      </c>
      <c r="F44" s="10"/>
      <c r="G44" s="10"/>
    </row>
    <row r="45" spans="1:7" ht="12.75">
      <c r="A45" s="9"/>
      <c r="B45" s="9" t="s">
        <v>14</v>
      </c>
      <c r="C45" s="9"/>
      <c r="D45" s="9"/>
      <c r="E45" s="51" t="s">
        <v>59</v>
      </c>
      <c r="F45" s="51"/>
      <c r="G45" s="51"/>
    </row>
    <row r="46" spans="2:4" ht="12.75">
      <c r="B46" s="40"/>
      <c r="C46" s="40"/>
      <c r="D46" s="40"/>
    </row>
  </sheetData>
  <mergeCells count="9">
    <mergeCell ref="A21:A23"/>
    <mergeCell ref="E45:G45"/>
    <mergeCell ref="E43:G43"/>
    <mergeCell ref="A30:A35"/>
    <mergeCell ref="A39:A40"/>
    <mergeCell ref="B1:G1"/>
    <mergeCell ref="B2:G2"/>
    <mergeCell ref="A7:A11"/>
    <mergeCell ref="A13:A1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Budżet</dc:creator>
  <cp:keywords/>
  <dc:description/>
  <cp:lastModifiedBy>SP w Sierpcu</cp:lastModifiedBy>
  <cp:lastPrinted>2009-03-20T06:36:58Z</cp:lastPrinted>
  <dcterms:created xsi:type="dcterms:W3CDTF">2006-07-31T11:17:15Z</dcterms:created>
  <dcterms:modified xsi:type="dcterms:W3CDTF">2009-03-20T06:41:55Z</dcterms:modified>
  <cp:category/>
  <cp:version/>
  <cp:contentType/>
  <cp:contentStatus/>
</cp:coreProperties>
</file>